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zakázky" sheetId="1" r:id="rId1"/>
    <sheet name="01 - SO 01 - PS Roudnice ..." sheetId="2" r:id="rId2"/>
    <sheet name="02 - SO 02 - PS Lovosice" sheetId="3" r:id="rId3"/>
    <sheet name="03 - SO 03 - PS Ústí nad ..." sheetId="4" r:id="rId4"/>
    <sheet name="04 - SO 04 - PS Děčín hl.n." sheetId="5" r:id="rId5"/>
    <sheet name="05 - SO 05 - PS Roudnice ..." sheetId="6" r:id="rId6"/>
    <sheet name="06 - SO 06 - PS Lovosice" sheetId="7" r:id="rId7"/>
    <sheet name="07 - SO 07 - PS Ústí n. L." sheetId="8" r:id="rId8"/>
    <sheet name="08 - SO 08 - PS Děčín" sheetId="9" r:id="rId9"/>
    <sheet name="09 - SO 09 - PS Roudnice ..." sheetId="10" r:id="rId10"/>
    <sheet name="10a - SO 10a - PS Lovosice" sheetId="11" r:id="rId11"/>
    <sheet name="10b - SO 10b - PS Lovosice" sheetId="12" r:id="rId12"/>
    <sheet name="11 - SO 11 - PS Děčín hl.n." sheetId="13" r:id="rId13"/>
    <sheet name="2 - VRN" sheetId="14" r:id="rId14"/>
    <sheet name="12 - SO 12 - PS Litoměřice" sheetId="15" r:id="rId15"/>
    <sheet name="13 - SO 13 - PS Děčín východ" sheetId="16" r:id="rId16"/>
    <sheet name="14 - SO 14 - PS Ústí n. L..." sheetId="17" r:id="rId17"/>
    <sheet name="15 - SO 15 - PS Česká Kam..." sheetId="18" r:id="rId18"/>
    <sheet name="16 - SO 16 - PS Rumburk" sheetId="19" r:id="rId19"/>
    <sheet name="2 - VRN_01" sheetId="20" r:id="rId20"/>
    <sheet name="Pokyny pro vyplnění" sheetId="21" r:id="rId21"/>
  </sheets>
  <definedNames>
    <definedName name="_xlnm.Print_Area" localSheetId="0">'Rekapitulace zakázky'!$D$4:$AO$36,'Rekapitulace zakázky'!$C$42:$AQ$79</definedName>
    <definedName name="_xlnm.Print_Titles" localSheetId="0">'Rekapitulace zakázky'!$52:$52</definedName>
    <definedName name="_xlnm._FilterDatabase" localSheetId="1" hidden="1">'01 - SO 01 - PS Roudnice ...'!$C$92:$K$150</definedName>
    <definedName name="_xlnm.Print_Area" localSheetId="1">'01 - SO 01 - PS Roudnice ...'!$C$4:$J$43,'01 - SO 01 - PS Roudnice ...'!$C$49:$J$70,'01 - SO 01 - PS Roudnice ...'!$C$76:$K$150</definedName>
    <definedName name="_xlnm.Print_Titles" localSheetId="1">'01 - SO 01 - PS Roudnice ...'!$92:$92</definedName>
    <definedName name="_xlnm._FilterDatabase" localSheetId="2" hidden="1">'02 - SO 02 - PS Lovosice'!$C$90:$K$106</definedName>
    <definedName name="_xlnm.Print_Area" localSheetId="2">'02 - SO 02 - PS Lovosice'!$C$4:$J$43,'02 - SO 02 - PS Lovosice'!$C$49:$J$68,'02 - SO 02 - PS Lovosice'!$C$74:$K$106</definedName>
    <definedName name="_xlnm.Print_Titles" localSheetId="2">'02 - SO 02 - PS Lovosice'!$90:$90</definedName>
    <definedName name="_xlnm._FilterDatabase" localSheetId="3" hidden="1">'03 - SO 03 - PS Ústí nad ...'!$C$90:$K$99</definedName>
    <definedName name="_xlnm.Print_Area" localSheetId="3">'03 - SO 03 - PS Ústí nad ...'!$C$4:$J$43,'03 - SO 03 - PS Ústí nad ...'!$C$49:$J$68,'03 - SO 03 - PS Ústí nad ...'!$C$74:$K$99</definedName>
    <definedName name="_xlnm.Print_Titles" localSheetId="3">'03 - SO 03 - PS Ústí nad ...'!$90:$90</definedName>
    <definedName name="_xlnm._FilterDatabase" localSheetId="4" hidden="1">'04 - SO 04 - PS Děčín hl.n.'!$C$90:$K$116</definedName>
    <definedName name="_xlnm.Print_Area" localSheetId="4">'04 - SO 04 - PS Děčín hl.n.'!$C$4:$J$43,'04 - SO 04 - PS Děčín hl.n.'!$C$49:$J$68,'04 - SO 04 - PS Děčín hl.n.'!$C$74:$K$116</definedName>
    <definedName name="_xlnm.Print_Titles" localSheetId="4">'04 - SO 04 - PS Děčín hl.n.'!$90:$90</definedName>
    <definedName name="_xlnm._FilterDatabase" localSheetId="5" hidden="1">'05 - SO 05 - PS Roudnice ...'!$C$92:$K$160</definedName>
    <definedName name="_xlnm.Print_Area" localSheetId="5">'05 - SO 05 - PS Roudnice ...'!$C$4:$J$43,'05 - SO 05 - PS Roudnice ...'!$C$49:$J$70,'05 - SO 05 - PS Roudnice ...'!$C$76:$K$160</definedName>
    <definedName name="_xlnm.Print_Titles" localSheetId="5">'05 - SO 05 - PS Roudnice ...'!$92:$92</definedName>
    <definedName name="_xlnm._FilterDatabase" localSheetId="6" hidden="1">'06 - SO 06 - PS Lovosice'!$C$90:$K$142</definedName>
    <definedName name="_xlnm.Print_Area" localSheetId="6">'06 - SO 06 - PS Lovosice'!$C$4:$J$43,'06 - SO 06 - PS Lovosice'!$C$49:$J$68,'06 - SO 06 - PS Lovosice'!$C$74:$K$142</definedName>
    <definedName name="_xlnm.Print_Titles" localSheetId="6">'06 - SO 06 - PS Lovosice'!$90:$90</definedName>
    <definedName name="_xlnm._FilterDatabase" localSheetId="7" hidden="1">'07 - SO 07 - PS Ústí n. L.'!$C$90:$K$120</definedName>
    <definedName name="_xlnm.Print_Area" localSheetId="7">'07 - SO 07 - PS Ústí n. L.'!$C$4:$J$43,'07 - SO 07 - PS Ústí n. L.'!$C$49:$J$68,'07 - SO 07 - PS Ústí n. L.'!$C$74:$K$120</definedName>
    <definedName name="_xlnm.Print_Titles" localSheetId="7">'07 - SO 07 - PS Ústí n. L.'!$90:$90</definedName>
    <definedName name="_xlnm._FilterDatabase" localSheetId="8" hidden="1">'08 - SO 08 - PS Děčín'!$C$90:$K$113</definedName>
    <definedName name="_xlnm.Print_Area" localSheetId="8">'08 - SO 08 - PS Děčín'!$C$4:$J$43,'08 - SO 08 - PS Děčín'!$C$49:$J$68,'08 - SO 08 - PS Děčín'!$C$74:$K$113</definedName>
    <definedName name="_xlnm.Print_Titles" localSheetId="8">'08 - SO 08 - PS Děčín'!$90:$90</definedName>
    <definedName name="_xlnm._FilterDatabase" localSheetId="9" hidden="1">'09 - SO 09 - PS Roudnice ...'!$C$90:$K$97</definedName>
    <definedName name="_xlnm.Print_Area" localSheetId="9">'09 - SO 09 - PS Roudnice ...'!$C$4:$J$43,'09 - SO 09 - PS Roudnice ...'!$C$49:$J$68,'09 - SO 09 - PS Roudnice ...'!$C$74:$K$97</definedName>
    <definedName name="_xlnm.Print_Titles" localSheetId="9">'09 - SO 09 - PS Roudnice ...'!$90:$90</definedName>
    <definedName name="_xlnm._FilterDatabase" localSheetId="10" hidden="1">'10a - SO 10a - PS Lovosice'!$C$90:$K$102</definedName>
    <definedName name="_xlnm.Print_Area" localSheetId="10">'10a - SO 10a - PS Lovosice'!$C$4:$J$43,'10a - SO 10a - PS Lovosice'!$C$49:$J$68,'10a - SO 10a - PS Lovosice'!$C$74:$K$102</definedName>
    <definedName name="_xlnm.Print_Titles" localSheetId="10">'10a - SO 10a - PS Lovosice'!$90:$90</definedName>
    <definedName name="_xlnm._FilterDatabase" localSheetId="11" hidden="1">'10b - SO 10b - PS Lovosice'!$C$90:$K$106</definedName>
    <definedName name="_xlnm.Print_Area" localSheetId="11">'10b - SO 10b - PS Lovosice'!$C$4:$J$43,'10b - SO 10b - PS Lovosice'!$C$49:$J$68,'10b - SO 10b - PS Lovosice'!$C$74:$K$106</definedName>
    <definedName name="_xlnm.Print_Titles" localSheetId="11">'10b - SO 10b - PS Lovosice'!$90:$90</definedName>
    <definedName name="_xlnm._FilterDatabase" localSheetId="12" hidden="1">'11 - SO 11 - PS Děčín hl.n.'!$C$90:$K$101</definedName>
    <definedName name="_xlnm.Print_Area" localSheetId="12">'11 - SO 11 - PS Děčín hl.n.'!$C$4:$J$43,'11 - SO 11 - PS Děčín hl.n.'!$C$49:$J$68,'11 - SO 11 - PS Děčín hl.n.'!$C$74:$K$101</definedName>
    <definedName name="_xlnm.Print_Titles" localSheetId="12">'11 - SO 11 - PS Děčín hl.n.'!$90:$90</definedName>
    <definedName name="_xlnm._FilterDatabase" localSheetId="13" hidden="1">'2 - VRN'!$C$84:$K$93</definedName>
    <definedName name="_xlnm.Print_Area" localSheetId="13">'2 - VRN'!$C$4:$J$41,'2 - VRN'!$C$47:$J$64,'2 - VRN'!$C$70:$K$93</definedName>
    <definedName name="_xlnm.Print_Titles" localSheetId="13">'2 - VRN'!$84:$84</definedName>
    <definedName name="_xlnm._FilterDatabase" localSheetId="14" hidden="1">'12 - SO 12 - PS Litoměřice'!$C$90:$K$261</definedName>
    <definedName name="_xlnm.Print_Area" localSheetId="14">'12 - SO 12 - PS Litoměřice'!$C$4:$J$43,'12 - SO 12 - PS Litoměřice'!$C$49:$J$68,'12 - SO 12 - PS Litoměřice'!$C$74:$K$261</definedName>
    <definedName name="_xlnm.Print_Titles" localSheetId="14">'12 - SO 12 - PS Litoměřice'!$90:$90</definedName>
    <definedName name="_xlnm._FilterDatabase" localSheetId="15" hidden="1">'13 - SO 13 - PS Děčín východ'!$C$90:$K$186</definedName>
    <definedName name="_xlnm.Print_Area" localSheetId="15">'13 - SO 13 - PS Děčín východ'!$C$4:$J$43,'13 - SO 13 - PS Děčín východ'!$C$49:$J$68,'13 - SO 13 - PS Děčín východ'!$C$74:$K$186</definedName>
    <definedName name="_xlnm.Print_Titles" localSheetId="15">'13 - SO 13 - PS Děčín východ'!$90:$90</definedName>
    <definedName name="_xlnm._FilterDatabase" localSheetId="16" hidden="1">'14 - SO 14 - PS Ústí n. L...'!$C$92:$K$145</definedName>
    <definedName name="_xlnm.Print_Area" localSheetId="16">'14 - SO 14 - PS Ústí n. L...'!$C$4:$J$43,'14 - SO 14 - PS Ústí n. L...'!$C$49:$J$70,'14 - SO 14 - PS Ústí n. L...'!$C$76:$K$145</definedName>
    <definedName name="_xlnm.Print_Titles" localSheetId="16">'14 - SO 14 - PS Ústí n. L...'!$92:$92</definedName>
    <definedName name="_xlnm._FilterDatabase" localSheetId="17" hidden="1">'15 - SO 15 - PS Česká Kam...'!$C$92:$K$111</definedName>
    <definedName name="_xlnm.Print_Area" localSheetId="17">'15 - SO 15 - PS Česká Kam...'!$C$4:$J$43,'15 - SO 15 - PS Česká Kam...'!$C$49:$J$70,'15 - SO 15 - PS Česká Kam...'!$C$76:$K$111</definedName>
    <definedName name="_xlnm.Print_Titles" localSheetId="17">'15 - SO 15 - PS Česká Kam...'!$92:$92</definedName>
    <definedName name="_xlnm._FilterDatabase" localSheetId="18" hidden="1">'16 - SO 16 - PS Rumburk'!$C$91:$K$107</definedName>
    <definedName name="_xlnm.Print_Area" localSheetId="18">'16 - SO 16 - PS Rumburk'!$C$4:$J$43,'16 - SO 16 - PS Rumburk'!$C$49:$J$69,'16 - SO 16 - PS Rumburk'!$C$75:$K$107</definedName>
    <definedName name="_xlnm.Print_Titles" localSheetId="18">'16 - SO 16 - PS Rumburk'!$91:$91</definedName>
    <definedName name="_xlnm._FilterDatabase" localSheetId="19" hidden="1">'2 - VRN_01'!$C$84:$K$96</definedName>
    <definedName name="_xlnm.Print_Area" localSheetId="19">'2 - VRN_01'!$C$4:$J$41,'2 - VRN_01'!$C$47:$J$64,'2 - VRN_01'!$C$70:$K$96</definedName>
    <definedName name="_xlnm.Print_Titles" localSheetId="19">'2 - VRN_01'!$84:$84</definedName>
  </definedNames>
  <calcPr/>
</workbook>
</file>

<file path=xl/calcChain.xml><?xml version="1.0" encoding="utf-8"?>
<calcChain xmlns="http://schemas.openxmlformats.org/spreadsheetml/2006/main">
  <c i="20" l="1" r="J39"/>
  <c r="J38"/>
  <c i="1" r="AY78"/>
  <c i="20" r="J37"/>
  <c i="1" r="AX78"/>
  <c i="20" r="BI95"/>
  <c r="BH95"/>
  <c r="BG95"/>
  <c r="BF95"/>
  <c r="T95"/>
  <c r="R95"/>
  <c r="P95"/>
  <c r="BI94"/>
  <c r="BH94"/>
  <c r="BG94"/>
  <c r="BF94"/>
  <c r="T94"/>
  <c r="R94"/>
  <c r="P94"/>
  <c r="BI92"/>
  <c r="BH92"/>
  <c r="BG92"/>
  <c r="BF92"/>
  <c r="T92"/>
  <c r="R92"/>
  <c r="P92"/>
  <c r="BI90"/>
  <c r="BH90"/>
  <c r="BG90"/>
  <c r="BF90"/>
  <c r="T90"/>
  <c r="R90"/>
  <c r="P90"/>
  <c r="BI89"/>
  <c r="BH89"/>
  <c r="BG89"/>
  <c r="BF89"/>
  <c r="T89"/>
  <c r="R89"/>
  <c r="P89"/>
  <c r="BI88"/>
  <c r="BH88"/>
  <c r="BG88"/>
  <c r="BF88"/>
  <c r="T88"/>
  <c r="R88"/>
  <c r="P88"/>
  <c r="BI87"/>
  <c r="BH87"/>
  <c r="BG87"/>
  <c r="BF87"/>
  <c r="T87"/>
  <c r="R87"/>
  <c r="P87"/>
  <c r="BI86"/>
  <c r="BH86"/>
  <c r="BG86"/>
  <c r="BF86"/>
  <c r="T86"/>
  <c r="R86"/>
  <c r="P86"/>
  <c r="F79"/>
  <c r="E77"/>
  <c r="F56"/>
  <c r="E54"/>
  <c r="J26"/>
  <c r="E26"/>
  <c r="J59"/>
  <c r="J25"/>
  <c r="J23"/>
  <c r="E23"/>
  <c r="J81"/>
  <c r="J22"/>
  <c r="J20"/>
  <c r="E20"/>
  <c r="F82"/>
  <c r="J19"/>
  <c r="J17"/>
  <c r="E17"/>
  <c r="F81"/>
  <c r="J16"/>
  <c r="J14"/>
  <c r="J56"/>
  <c r="E7"/>
  <c r="E50"/>
  <c i="19" r="J41"/>
  <c r="J40"/>
  <c i="1" r="AY77"/>
  <c i="19" r="J39"/>
  <c i="1" r="AX77"/>
  <c i="19" r="BI105"/>
  <c r="BH105"/>
  <c r="BG105"/>
  <c r="BF105"/>
  <c r="T105"/>
  <c r="R105"/>
  <c r="P105"/>
  <c r="BI104"/>
  <c r="BH104"/>
  <c r="BG104"/>
  <c r="BF104"/>
  <c r="T104"/>
  <c r="R104"/>
  <c r="P104"/>
  <c r="BI102"/>
  <c r="BH102"/>
  <c r="BG102"/>
  <c r="BF102"/>
  <c r="T102"/>
  <c r="R102"/>
  <c r="P102"/>
  <c r="BI100"/>
  <c r="BH100"/>
  <c r="BG100"/>
  <c r="BF100"/>
  <c r="T100"/>
  <c r="R100"/>
  <c r="P100"/>
  <c r="BI98"/>
  <c r="BH98"/>
  <c r="BG98"/>
  <c r="BF98"/>
  <c r="T98"/>
  <c r="R98"/>
  <c r="P98"/>
  <c r="BI94"/>
  <c r="BH94"/>
  <c r="BG94"/>
  <c r="BF94"/>
  <c r="T94"/>
  <c r="R94"/>
  <c r="P94"/>
  <c r="F86"/>
  <c r="E84"/>
  <c r="F60"/>
  <c r="E58"/>
  <c r="J28"/>
  <c r="E28"/>
  <c r="J63"/>
  <c r="J27"/>
  <c r="J25"/>
  <c r="E25"/>
  <c r="J88"/>
  <c r="J24"/>
  <c r="J22"/>
  <c r="E22"/>
  <c r="F63"/>
  <c r="J21"/>
  <c r="J19"/>
  <c r="E19"/>
  <c r="F62"/>
  <c r="J18"/>
  <c r="J16"/>
  <c r="J60"/>
  <c r="E7"/>
  <c r="E52"/>
  <c i="18" r="R95"/>
  <c r="R94"/>
  <c r="R93"/>
  <c r="J41"/>
  <c r="J40"/>
  <c i="1" r="AY76"/>
  <c i="18" r="J39"/>
  <c i="1" r="AX76"/>
  <c i="18" r="BI109"/>
  <c r="BH109"/>
  <c r="BG109"/>
  <c r="BF109"/>
  <c r="T109"/>
  <c r="R109"/>
  <c r="P109"/>
  <c r="BI108"/>
  <c r="BH108"/>
  <c r="BG108"/>
  <c r="BF108"/>
  <c r="T108"/>
  <c r="R108"/>
  <c r="P108"/>
  <c r="BI106"/>
  <c r="BH106"/>
  <c r="BG106"/>
  <c r="BF106"/>
  <c r="T106"/>
  <c r="R106"/>
  <c r="P106"/>
  <c r="BI104"/>
  <c r="BH104"/>
  <c r="BG104"/>
  <c r="BF104"/>
  <c r="T104"/>
  <c r="R104"/>
  <c r="P104"/>
  <c r="BI96"/>
  <c r="BH96"/>
  <c r="BG96"/>
  <c r="BF96"/>
  <c r="T96"/>
  <c r="R96"/>
  <c r="P96"/>
  <c r="F87"/>
  <c r="E85"/>
  <c r="F60"/>
  <c r="E58"/>
  <c r="J28"/>
  <c r="E28"/>
  <c r="J90"/>
  <c r="J27"/>
  <c r="J25"/>
  <c r="E25"/>
  <c r="J89"/>
  <c r="J24"/>
  <c r="J22"/>
  <c r="E22"/>
  <c r="F90"/>
  <c r="J21"/>
  <c r="J19"/>
  <c r="E19"/>
  <c r="F89"/>
  <c r="J18"/>
  <c r="J16"/>
  <c r="J60"/>
  <c r="E7"/>
  <c r="E79"/>
  <c i="17" r="J41"/>
  <c r="J40"/>
  <c i="1" r="AY75"/>
  <c i="17" r="J39"/>
  <c i="1" r="AX75"/>
  <c i="17" r="BI143"/>
  <c r="BH143"/>
  <c r="BG143"/>
  <c r="BF143"/>
  <c r="T143"/>
  <c r="R143"/>
  <c r="P143"/>
  <c r="BI142"/>
  <c r="BH142"/>
  <c r="BG142"/>
  <c r="BF142"/>
  <c r="T142"/>
  <c r="R142"/>
  <c r="P142"/>
  <c r="BI140"/>
  <c r="BH140"/>
  <c r="BG140"/>
  <c r="BF140"/>
  <c r="T140"/>
  <c r="R140"/>
  <c r="P140"/>
  <c r="BI138"/>
  <c r="BH138"/>
  <c r="BG138"/>
  <c r="BF138"/>
  <c r="T138"/>
  <c r="R138"/>
  <c r="P138"/>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6"/>
  <c r="BH126"/>
  <c r="BG126"/>
  <c r="BF126"/>
  <c r="T126"/>
  <c r="R126"/>
  <c r="P126"/>
  <c r="BI122"/>
  <c r="BH122"/>
  <c r="BG122"/>
  <c r="BF122"/>
  <c r="T122"/>
  <c r="R122"/>
  <c r="P122"/>
  <c r="BI96"/>
  <c r="BH96"/>
  <c r="BG96"/>
  <c r="BF96"/>
  <c r="T96"/>
  <c r="R96"/>
  <c r="P96"/>
  <c r="F87"/>
  <c r="E85"/>
  <c r="F60"/>
  <c r="E58"/>
  <c r="J28"/>
  <c r="E28"/>
  <c r="J63"/>
  <c r="J27"/>
  <c r="J25"/>
  <c r="E25"/>
  <c r="J89"/>
  <c r="J24"/>
  <c r="J22"/>
  <c r="E22"/>
  <c r="F90"/>
  <c r="J21"/>
  <c r="J19"/>
  <c r="E19"/>
  <c r="F62"/>
  <c r="J18"/>
  <c r="J16"/>
  <c r="J87"/>
  <c r="E7"/>
  <c r="E52"/>
  <c i="16" r="J41"/>
  <c r="J40"/>
  <c i="1" r="AY74"/>
  <c i="16" r="J39"/>
  <c i="1" r="AX74"/>
  <c i="16"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7"/>
  <c r="BH167"/>
  <c r="BG167"/>
  <c r="BF167"/>
  <c r="T167"/>
  <c r="R167"/>
  <c r="P167"/>
  <c r="BI163"/>
  <c r="BH163"/>
  <c r="BG163"/>
  <c r="BF163"/>
  <c r="T163"/>
  <c r="R163"/>
  <c r="P163"/>
  <c r="BI159"/>
  <c r="BH159"/>
  <c r="BG159"/>
  <c r="BF159"/>
  <c r="T159"/>
  <c r="R159"/>
  <c r="P159"/>
  <c r="BI157"/>
  <c r="BH157"/>
  <c r="BG157"/>
  <c r="BF157"/>
  <c r="T157"/>
  <c r="R157"/>
  <c r="P157"/>
  <c r="BI153"/>
  <c r="BH153"/>
  <c r="BG153"/>
  <c r="BF153"/>
  <c r="T153"/>
  <c r="R153"/>
  <c r="P153"/>
  <c r="BI149"/>
  <c r="BH149"/>
  <c r="BG149"/>
  <c r="BF149"/>
  <c r="T149"/>
  <c r="R149"/>
  <c r="P149"/>
  <c r="BI145"/>
  <c r="BH145"/>
  <c r="BG145"/>
  <c r="BF145"/>
  <c r="T145"/>
  <c r="R145"/>
  <c r="P145"/>
  <c r="BI144"/>
  <c r="BH144"/>
  <c r="BG144"/>
  <c r="BF144"/>
  <c r="T144"/>
  <c r="R144"/>
  <c r="P144"/>
  <c r="BI142"/>
  <c r="BH142"/>
  <c r="BG142"/>
  <c r="BF142"/>
  <c r="T142"/>
  <c r="R142"/>
  <c r="P142"/>
  <c r="BI141"/>
  <c r="BH141"/>
  <c r="BG141"/>
  <c r="BF141"/>
  <c r="T141"/>
  <c r="R141"/>
  <c r="P141"/>
  <c r="BI139"/>
  <c r="BH139"/>
  <c r="BG139"/>
  <c r="BF139"/>
  <c r="T139"/>
  <c r="R139"/>
  <c r="P139"/>
  <c r="BI138"/>
  <c r="BH138"/>
  <c r="BG138"/>
  <c r="BF138"/>
  <c r="T138"/>
  <c r="R138"/>
  <c r="P138"/>
  <c r="BI134"/>
  <c r="BH134"/>
  <c r="BG134"/>
  <c r="BF134"/>
  <c r="T134"/>
  <c r="R134"/>
  <c r="P134"/>
  <c r="BI133"/>
  <c r="BH133"/>
  <c r="BG133"/>
  <c r="BF133"/>
  <c r="T133"/>
  <c r="R133"/>
  <c r="P133"/>
  <c r="BI132"/>
  <c r="BH132"/>
  <c r="BG132"/>
  <c r="BF132"/>
  <c r="T132"/>
  <c r="R132"/>
  <c r="P132"/>
  <c r="BI131"/>
  <c r="BH131"/>
  <c r="BG131"/>
  <c r="BF131"/>
  <c r="T131"/>
  <c r="R131"/>
  <c r="P131"/>
  <c r="BI129"/>
  <c r="BH129"/>
  <c r="BG129"/>
  <c r="BF129"/>
  <c r="T129"/>
  <c r="R129"/>
  <c r="P129"/>
  <c r="BI127"/>
  <c r="BH127"/>
  <c r="BG127"/>
  <c r="BF127"/>
  <c r="T127"/>
  <c r="R127"/>
  <c r="P127"/>
  <c r="BI125"/>
  <c r="BH125"/>
  <c r="BG125"/>
  <c r="BF125"/>
  <c r="T125"/>
  <c r="R125"/>
  <c r="P125"/>
  <c r="BI124"/>
  <c r="BH124"/>
  <c r="BG124"/>
  <c r="BF124"/>
  <c r="T124"/>
  <c r="R124"/>
  <c r="P124"/>
  <c r="BI119"/>
  <c r="BH119"/>
  <c r="BG119"/>
  <c r="BF119"/>
  <c r="T119"/>
  <c r="R119"/>
  <c r="P119"/>
  <c r="BI117"/>
  <c r="BH117"/>
  <c r="BG117"/>
  <c r="BF117"/>
  <c r="T117"/>
  <c r="R117"/>
  <c r="P117"/>
  <c r="BI115"/>
  <c r="BH115"/>
  <c r="BG115"/>
  <c r="BF115"/>
  <c r="T115"/>
  <c r="R115"/>
  <c r="P115"/>
  <c r="BI114"/>
  <c r="BH114"/>
  <c r="BG114"/>
  <c r="BF114"/>
  <c r="T114"/>
  <c r="R114"/>
  <c r="P114"/>
  <c r="BI110"/>
  <c r="BH110"/>
  <c r="BG110"/>
  <c r="BF110"/>
  <c r="T110"/>
  <c r="R110"/>
  <c r="P110"/>
  <c r="BI92"/>
  <c r="BH92"/>
  <c r="BG92"/>
  <c r="BF92"/>
  <c r="T92"/>
  <c r="R92"/>
  <c r="P92"/>
  <c r="J88"/>
  <c r="F85"/>
  <c r="E83"/>
  <c r="J63"/>
  <c r="F60"/>
  <c r="E58"/>
  <c r="J25"/>
  <c r="E25"/>
  <c r="J62"/>
  <c r="J24"/>
  <c r="J22"/>
  <c r="E22"/>
  <c r="F88"/>
  <c r="J21"/>
  <c r="J19"/>
  <c r="E19"/>
  <c r="F62"/>
  <c r="J18"/>
  <c r="J16"/>
  <c r="J60"/>
  <c r="E7"/>
  <c r="E52"/>
  <c i="15" r="J41"/>
  <c r="J40"/>
  <c i="1" r="AY73"/>
  <c i="15" r="J39"/>
  <c i="1" r="AX73"/>
  <c i="15" r="BI260"/>
  <c r="BH260"/>
  <c r="BG260"/>
  <c r="BF260"/>
  <c r="T260"/>
  <c r="R260"/>
  <c r="P260"/>
  <c r="BI258"/>
  <c r="BH258"/>
  <c r="BG258"/>
  <c r="BF258"/>
  <c r="T258"/>
  <c r="R258"/>
  <c r="P258"/>
  <c r="BI256"/>
  <c r="BH256"/>
  <c r="BG256"/>
  <c r="BF256"/>
  <c r="T256"/>
  <c r="R256"/>
  <c r="P256"/>
  <c r="BI254"/>
  <c r="BH254"/>
  <c r="BG254"/>
  <c r="BF254"/>
  <c r="T254"/>
  <c r="R254"/>
  <c r="P254"/>
  <c r="BI250"/>
  <c r="BH250"/>
  <c r="BG250"/>
  <c r="BF250"/>
  <c r="T250"/>
  <c r="R250"/>
  <c r="P250"/>
  <c r="BI248"/>
  <c r="BH248"/>
  <c r="BG248"/>
  <c r="BF248"/>
  <c r="T248"/>
  <c r="R248"/>
  <c r="P248"/>
  <c r="BI246"/>
  <c r="BH246"/>
  <c r="BG246"/>
  <c r="BF246"/>
  <c r="T246"/>
  <c r="R246"/>
  <c r="P246"/>
  <c r="BI242"/>
  <c r="BH242"/>
  <c r="BG242"/>
  <c r="BF242"/>
  <c r="T242"/>
  <c r="R242"/>
  <c r="P242"/>
  <c r="BI240"/>
  <c r="BH240"/>
  <c r="BG240"/>
  <c r="BF240"/>
  <c r="T240"/>
  <c r="R240"/>
  <c r="P240"/>
  <c r="BI238"/>
  <c r="BH238"/>
  <c r="BG238"/>
  <c r="BF238"/>
  <c r="T238"/>
  <c r="R238"/>
  <c r="P238"/>
  <c r="BI234"/>
  <c r="BH234"/>
  <c r="BG234"/>
  <c r="BF234"/>
  <c r="T234"/>
  <c r="R234"/>
  <c r="P234"/>
  <c r="BI228"/>
  <c r="BH228"/>
  <c r="BG228"/>
  <c r="BF228"/>
  <c r="T228"/>
  <c r="R228"/>
  <c r="P228"/>
  <c r="BI224"/>
  <c r="BH224"/>
  <c r="BG224"/>
  <c r="BF224"/>
  <c r="T224"/>
  <c r="R224"/>
  <c r="P224"/>
  <c r="BI220"/>
  <c r="BH220"/>
  <c r="BG220"/>
  <c r="BF220"/>
  <c r="T220"/>
  <c r="R220"/>
  <c r="P220"/>
  <c r="BI218"/>
  <c r="BH218"/>
  <c r="BG218"/>
  <c r="BF218"/>
  <c r="T218"/>
  <c r="R218"/>
  <c r="P218"/>
  <c r="BI214"/>
  <c r="BH214"/>
  <c r="BG214"/>
  <c r="BF214"/>
  <c r="T214"/>
  <c r="R214"/>
  <c r="P214"/>
  <c r="BI210"/>
  <c r="BH210"/>
  <c r="BG210"/>
  <c r="BF210"/>
  <c r="T210"/>
  <c r="R210"/>
  <c r="P210"/>
  <c r="BI206"/>
  <c r="BH206"/>
  <c r="BG206"/>
  <c r="BF206"/>
  <c r="T206"/>
  <c r="R206"/>
  <c r="P206"/>
  <c r="BI204"/>
  <c r="BH204"/>
  <c r="BG204"/>
  <c r="BF204"/>
  <c r="T204"/>
  <c r="R204"/>
  <c r="P204"/>
  <c r="BI202"/>
  <c r="BH202"/>
  <c r="BG202"/>
  <c r="BF202"/>
  <c r="T202"/>
  <c r="R202"/>
  <c r="P202"/>
  <c r="BI201"/>
  <c r="BH201"/>
  <c r="BG201"/>
  <c r="BF201"/>
  <c r="T201"/>
  <c r="R201"/>
  <c r="P201"/>
  <c r="BI195"/>
  <c r="BH195"/>
  <c r="BG195"/>
  <c r="BF195"/>
  <c r="T195"/>
  <c r="R195"/>
  <c r="P195"/>
  <c r="BI194"/>
  <c r="BH194"/>
  <c r="BG194"/>
  <c r="BF194"/>
  <c r="T194"/>
  <c r="R194"/>
  <c r="P194"/>
  <c r="BI192"/>
  <c r="BH192"/>
  <c r="BG192"/>
  <c r="BF192"/>
  <c r="T192"/>
  <c r="R192"/>
  <c r="P192"/>
  <c r="BI191"/>
  <c r="BH191"/>
  <c r="BG191"/>
  <c r="BF191"/>
  <c r="T191"/>
  <c r="R191"/>
  <c r="P191"/>
  <c r="BI185"/>
  <c r="BH185"/>
  <c r="BG185"/>
  <c r="BF185"/>
  <c r="T185"/>
  <c r="R185"/>
  <c r="P185"/>
  <c r="BI183"/>
  <c r="BH183"/>
  <c r="BG183"/>
  <c r="BF183"/>
  <c r="T183"/>
  <c r="R183"/>
  <c r="P183"/>
  <c r="BI181"/>
  <c r="BH181"/>
  <c r="BG181"/>
  <c r="BF181"/>
  <c r="T181"/>
  <c r="R181"/>
  <c r="P181"/>
  <c r="BI177"/>
  <c r="BH177"/>
  <c r="BG177"/>
  <c r="BF177"/>
  <c r="T177"/>
  <c r="R177"/>
  <c r="P177"/>
  <c r="BI173"/>
  <c r="BH173"/>
  <c r="BG173"/>
  <c r="BF173"/>
  <c r="T173"/>
  <c r="R173"/>
  <c r="P173"/>
  <c r="BI172"/>
  <c r="BH172"/>
  <c r="BG172"/>
  <c r="BF172"/>
  <c r="T172"/>
  <c r="R172"/>
  <c r="P172"/>
  <c r="BI156"/>
  <c r="BH156"/>
  <c r="BG156"/>
  <c r="BF156"/>
  <c r="T156"/>
  <c r="R156"/>
  <c r="P156"/>
  <c r="BI154"/>
  <c r="BH154"/>
  <c r="BG154"/>
  <c r="BF154"/>
  <c r="T154"/>
  <c r="R154"/>
  <c r="P154"/>
  <c r="BI152"/>
  <c r="BH152"/>
  <c r="BG152"/>
  <c r="BF152"/>
  <c r="T152"/>
  <c r="R152"/>
  <c r="P152"/>
  <c r="BI151"/>
  <c r="BH151"/>
  <c r="BG151"/>
  <c r="BF151"/>
  <c r="T151"/>
  <c r="R151"/>
  <c r="P151"/>
  <c r="BI138"/>
  <c r="BH138"/>
  <c r="BG138"/>
  <c r="BF138"/>
  <c r="T138"/>
  <c r="R138"/>
  <c r="P138"/>
  <c r="BI92"/>
  <c r="BH92"/>
  <c r="BG92"/>
  <c r="BF92"/>
  <c r="T92"/>
  <c r="R92"/>
  <c r="P92"/>
  <c r="J88"/>
  <c r="F85"/>
  <c r="E83"/>
  <c r="J63"/>
  <c r="F60"/>
  <c r="E58"/>
  <c r="J25"/>
  <c r="E25"/>
  <c r="J87"/>
  <c r="J24"/>
  <c r="J22"/>
  <c r="E22"/>
  <c r="F63"/>
  <c r="J21"/>
  <c r="J19"/>
  <c r="E19"/>
  <c r="F87"/>
  <c r="J18"/>
  <c r="J16"/>
  <c r="J60"/>
  <c r="E7"/>
  <c r="E77"/>
  <c i="14" r="J39"/>
  <c r="J38"/>
  <c i="1" r="AY70"/>
  <c i="14" r="J37"/>
  <c i="1" r="AX70"/>
  <c i="14" r="BI92"/>
  <c r="BH92"/>
  <c r="BG92"/>
  <c r="BF92"/>
  <c r="T92"/>
  <c r="R92"/>
  <c r="P92"/>
  <c r="BI91"/>
  <c r="BH91"/>
  <c r="BG91"/>
  <c r="BF91"/>
  <c r="T91"/>
  <c r="R91"/>
  <c r="P91"/>
  <c r="BI90"/>
  <c r="BH90"/>
  <c r="BG90"/>
  <c r="BF90"/>
  <c r="T90"/>
  <c r="R90"/>
  <c r="P90"/>
  <c r="BI89"/>
  <c r="BH89"/>
  <c r="BG89"/>
  <c r="BF89"/>
  <c r="T89"/>
  <c r="R89"/>
  <c r="P89"/>
  <c r="BI88"/>
  <c r="BH88"/>
  <c r="BG88"/>
  <c r="BF88"/>
  <c r="T88"/>
  <c r="R88"/>
  <c r="P88"/>
  <c r="BI87"/>
  <c r="BH87"/>
  <c r="BG87"/>
  <c r="BF87"/>
  <c r="T87"/>
  <c r="R87"/>
  <c r="P87"/>
  <c r="BI86"/>
  <c r="BH86"/>
  <c r="BG86"/>
  <c r="BF86"/>
  <c r="T86"/>
  <c r="R86"/>
  <c r="P86"/>
  <c r="J82"/>
  <c r="F79"/>
  <c r="E77"/>
  <c r="J59"/>
  <c r="F56"/>
  <c r="E54"/>
  <c r="J23"/>
  <c r="E23"/>
  <c r="J58"/>
  <c r="J22"/>
  <c r="J20"/>
  <c r="E20"/>
  <c r="F82"/>
  <c r="J19"/>
  <c r="J17"/>
  <c r="E17"/>
  <c r="F81"/>
  <c r="J16"/>
  <c r="J14"/>
  <c r="J56"/>
  <c r="E7"/>
  <c r="E73"/>
  <c i="13" r="J41"/>
  <c r="J40"/>
  <c i="1" r="AY69"/>
  <c i="13" r="J39"/>
  <c i="1" r="AX69"/>
  <c i="13" r="BI101"/>
  <c r="BH101"/>
  <c r="BG101"/>
  <c r="BF101"/>
  <c r="T101"/>
  <c r="R101"/>
  <c r="P101"/>
  <c r="BI100"/>
  <c r="BH100"/>
  <c r="BG100"/>
  <c r="BF100"/>
  <c r="T100"/>
  <c r="R100"/>
  <c r="P100"/>
  <c r="BI98"/>
  <c r="BH98"/>
  <c r="BG98"/>
  <c r="BF98"/>
  <c r="T98"/>
  <c r="R98"/>
  <c r="P98"/>
  <c r="BI94"/>
  <c r="BH94"/>
  <c r="BG94"/>
  <c r="BF94"/>
  <c r="T94"/>
  <c r="R94"/>
  <c r="P94"/>
  <c r="BI92"/>
  <c r="BH92"/>
  <c r="BG92"/>
  <c r="BF92"/>
  <c r="T92"/>
  <c r="R92"/>
  <c r="P92"/>
  <c r="J88"/>
  <c r="F87"/>
  <c r="F85"/>
  <c r="E83"/>
  <c r="J63"/>
  <c r="F62"/>
  <c r="F60"/>
  <c r="E58"/>
  <c r="J25"/>
  <c r="E25"/>
  <c r="J87"/>
  <c r="J24"/>
  <c r="J22"/>
  <c r="E22"/>
  <c r="F88"/>
  <c r="J21"/>
  <c r="J16"/>
  <c r="J85"/>
  <c r="E7"/>
  <c r="E77"/>
  <c i="12" r="J41"/>
  <c r="J40"/>
  <c i="1" r="AY68"/>
  <c i="12" r="J39"/>
  <c i="1" r="AX68"/>
  <c i="12" r="BI105"/>
  <c r="BH105"/>
  <c r="BG105"/>
  <c r="BF105"/>
  <c r="T105"/>
  <c r="R105"/>
  <c r="P105"/>
  <c r="BI104"/>
  <c r="BH104"/>
  <c r="BG104"/>
  <c r="BF104"/>
  <c r="T104"/>
  <c r="R104"/>
  <c r="P104"/>
  <c r="BI100"/>
  <c r="BH100"/>
  <c r="BG100"/>
  <c r="BF100"/>
  <c r="T100"/>
  <c r="R100"/>
  <c r="P100"/>
  <c r="BI94"/>
  <c r="BH94"/>
  <c r="BG94"/>
  <c r="BF94"/>
  <c r="T94"/>
  <c r="R94"/>
  <c r="P94"/>
  <c r="BI92"/>
  <c r="BH92"/>
  <c r="BG92"/>
  <c r="BF92"/>
  <c r="T92"/>
  <c r="R92"/>
  <c r="P92"/>
  <c r="J88"/>
  <c r="F87"/>
  <c r="F85"/>
  <c r="E83"/>
  <c r="J63"/>
  <c r="F62"/>
  <c r="F60"/>
  <c r="E58"/>
  <c r="J25"/>
  <c r="E25"/>
  <c r="J62"/>
  <c r="J24"/>
  <c r="J22"/>
  <c r="E22"/>
  <c r="F88"/>
  <c r="J21"/>
  <c r="J16"/>
  <c r="J85"/>
  <c r="E7"/>
  <c r="E77"/>
  <c i="11" r="J41"/>
  <c r="J40"/>
  <c i="1" r="AY67"/>
  <c i="11" r="J39"/>
  <c i="1" r="AX67"/>
  <c i="11" r="BI101"/>
  <c r="BH101"/>
  <c r="BG101"/>
  <c r="BF101"/>
  <c r="T101"/>
  <c r="R101"/>
  <c r="P101"/>
  <c r="BI100"/>
  <c r="BH100"/>
  <c r="BG100"/>
  <c r="BF100"/>
  <c r="T100"/>
  <c r="R100"/>
  <c r="P100"/>
  <c r="BI99"/>
  <c r="BH99"/>
  <c r="BG99"/>
  <c r="BF99"/>
  <c r="T99"/>
  <c r="R99"/>
  <c r="P99"/>
  <c r="BI97"/>
  <c r="BH97"/>
  <c r="BG97"/>
  <c r="BF97"/>
  <c r="T97"/>
  <c r="R97"/>
  <c r="P97"/>
  <c r="BI94"/>
  <c r="BH94"/>
  <c r="BG94"/>
  <c r="BF94"/>
  <c r="T94"/>
  <c r="R94"/>
  <c r="P94"/>
  <c r="BI92"/>
  <c r="BH92"/>
  <c r="BG92"/>
  <c r="BF92"/>
  <c r="T92"/>
  <c r="R92"/>
  <c r="P92"/>
  <c r="J88"/>
  <c r="F87"/>
  <c r="F85"/>
  <c r="E83"/>
  <c r="J63"/>
  <c r="F62"/>
  <c r="F60"/>
  <c r="E58"/>
  <c r="J25"/>
  <c r="E25"/>
  <c r="J62"/>
  <c r="J24"/>
  <c r="J22"/>
  <c r="E22"/>
  <c r="F88"/>
  <c r="J21"/>
  <c r="J16"/>
  <c r="J85"/>
  <c r="E7"/>
  <c r="E77"/>
  <c i="10" r="J41"/>
  <c r="J40"/>
  <c i="1" r="AY65"/>
  <c i="10" r="J39"/>
  <c i="1" r="AX65"/>
  <c i="10" r="BI92"/>
  <c r="BH92"/>
  <c r="BG92"/>
  <c r="BF92"/>
  <c r="T92"/>
  <c r="T91"/>
  <c r="R92"/>
  <c r="R91"/>
  <c r="P92"/>
  <c r="P91"/>
  <c i="1" r="AU65"/>
  <c i="10" r="J88"/>
  <c r="F87"/>
  <c r="F85"/>
  <c r="E83"/>
  <c r="J63"/>
  <c r="F62"/>
  <c r="F60"/>
  <c r="E58"/>
  <c r="J25"/>
  <c r="E25"/>
  <c r="J87"/>
  <c r="J24"/>
  <c r="J22"/>
  <c r="E22"/>
  <c r="F63"/>
  <c r="J21"/>
  <c r="J16"/>
  <c r="J60"/>
  <c r="E7"/>
  <c r="E77"/>
  <c i="9" r="J41"/>
  <c r="J40"/>
  <c i="1" r="AY64"/>
  <c i="9" r="J39"/>
  <c i="1" r="AX64"/>
  <c i="9" r="BI112"/>
  <c r="BH112"/>
  <c r="BG112"/>
  <c r="BF112"/>
  <c r="T112"/>
  <c r="R112"/>
  <c r="P112"/>
  <c r="BI111"/>
  <c r="BH111"/>
  <c r="BG111"/>
  <c r="BF111"/>
  <c r="T111"/>
  <c r="R111"/>
  <c r="P111"/>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99"/>
  <c r="BH99"/>
  <c r="BG99"/>
  <c r="BF99"/>
  <c r="T99"/>
  <c r="R99"/>
  <c r="P99"/>
  <c r="BI92"/>
  <c r="BH92"/>
  <c r="BG92"/>
  <c r="BF92"/>
  <c r="T92"/>
  <c r="R92"/>
  <c r="P92"/>
  <c r="J88"/>
  <c r="F85"/>
  <c r="E83"/>
  <c r="J63"/>
  <c r="F60"/>
  <c r="E58"/>
  <c r="J25"/>
  <c r="E25"/>
  <c r="J87"/>
  <c r="J24"/>
  <c r="J22"/>
  <c r="E22"/>
  <c r="F63"/>
  <c r="J21"/>
  <c r="J19"/>
  <c r="E19"/>
  <c r="F62"/>
  <c r="J18"/>
  <c r="J16"/>
  <c r="J60"/>
  <c r="E7"/>
  <c r="E77"/>
  <c i="8" r="J41"/>
  <c r="J40"/>
  <c i="1" r="AY63"/>
  <c i="8" r="J39"/>
  <c i="1" r="AX63"/>
  <c i="8" r="BI119"/>
  <c r="BH119"/>
  <c r="BG119"/>
  <c r="BF119"/>
  <c r="T119"/>
  <c r="R119"/>
  <c r="P119"/>
  <c r="BI117"/>
  <c r="BH117"/>
  <c r="BG117"/>
  <c r="BF117"/>
  <c r="T117"/>
  <c r="R117"/>
  <c r="P117"/>
  <c r="BI114"/>
  <c r="BH114"/>
  <c r="BG114"/>
  <c r="BF114"/>
  <c r="T114"/>
  <c r="R114"/>
  <c r="P114"/>
  <c r="BI112"/>
  <c r="BH112"/>
  <c r="BG112"/>
  <c r="BF112"/>
  <c r="T112"/>
  <c r="R112"/>
  <c r="P112"/>
  <c r="BI111"/>
  <c r="BH111"/>
  <c r="BG111"/>
  <c r="BF111"/>
  <c r="T111"/>
  <c r="R111"/>
  <c r="P111"/>
  <c r="BI109"/>
  <c r="BH109"/>
  <c r="BG109"/>
  <c r="BF109"/>
  <c r="T109"/>
  <c r="R109"/>
  <c r="P109"/>
  <c r="BI107"/>
  <c r="BH107"/>
  <c r="BG107"/>
  <c r="BF107"/>
  <c r="T107"/>
  <c r="R107"/>
  <c r="P107"/>
  <c r="BI105"/>
  <c r="BH105"/>
  <c r="BG105"/>
  <c r="BF105"/>
  <c r="T105"/>
  <c r="R105"/>
  <c r="P105"/>
  <c r="BI103"/>
  <c r="BH103"/>
  <c r="BG103"/>
  <c r="BF103"/>
  <c r="T103"/>
  <c r="R103"/>
  <c r="P103"/>
  <c r="BI101"/>
  <c r="BH101"/>
  <c r="BG101"/>
  <c r="BF101"/>
  <c r="T101"/>
  <c r="R101"/>
  <c r="P101"/>
  <c r="BI99"/>
  <c r="BH99"/>
  <c r="BG99"/>
  <c r="BF99"/>
  <c r="T99"/>
  <c r="R99"/>
  <c r="P99"/>
  <c r="BI97"/>
  <c r="BH97"/>
  <c r="BG97"/>
  <c r="BF97"/>
  <c r="T97"/>
  <c r="R97"/>
  <c r="P97"/>
  <c r="BI94"/>
  <c r="BH94"/>
  <c r="BG94"/>
  <c r="BF94"/>
  <c r="T94"/>
  <c r="R94"/>
  <c r="P94"/>
  <c r="BI92"/>
  <c r="BH92"/>
  <c r="BG92"/>
  <c r="BF92"/>
  <c r="T92"/>
  <c r="R92"/>
  <c r="P92"/>
  <c r="J88"/>
  <c r="F87"/>
  <c r="F85"/>
  <c r="E83"/>
  <c r="J63"/>
  <c r="F62"/>
  <c r="F60"/>
  <c r="E58"/>
  <c r="J25"/>
  <c r="E25"/>
  <c r="J62"/>
  <c r="J24"/>
  <c r="J22"/>
  <c r="E22"/>
  <c r="F88"/>
  <c r="J21"/>
  <c r="J16"/>
  <c r="J60"/>
  <c r="E7"/>
  <c r="E77"/>
  <c i="7" r="J41"/>
  <c r="J40"/>
  <c i="1" r="AY62"/>
  <c i="7" r="J39"/>
  <c i="1" r="AX62"/>
  <c i="7" r="BI141"/>
  <c r="BH141"/>
  <c r="BG141"/>
  <c r="BF141"/>
  <c r="T141"/>
  <c r="R141"/>
  <c r="P141"/>
  <c r="BI138"/>
  <c r="BH138"/>
  <c r="BG138"/>
  <c r="BF138"/>
  <c r="T138"/>
  <c r="R138"/>
  <c r="P138"/>
  <c r="BI136"/>
  <c r="BH136"/>
  <c r="BG136"/>
  <c r="BF136"/>
  <c r="T136"/>
  <c r="R136"/>
  <c r="P136"/>
  <c r="BI134"/>
  <c r="BH134"/>
  <c r="BG134"/>
  <c r="BF134"/>
  <c r="T134"/>
  <c r="R134"/>
  <c r="P134"/>
  <c r="BI131"/>
  <c r="BH131"/>
  <c r="BG131"/>
  <c r="BF131"/>
  <c r="T131"/>
  <c r="R131"/>
  <c r="P131"/>
  <c r="BI125"/>
  <c r="BH125"/>
  <c r="BG125"/>
  <c r="BF125"/>
  <c r="T125"/>
  <c r="R125"/>
  <c r="P125"/>
  <c r="BI119"/>
  <c r="BH119"/>
  <c r="BG119"/>
  <c r="BF119"/>
  <c r="T119"/>
  <c r="R119"/>
  <c r="P119"/>
  <c r="BI116"/>
  <c r="BH116"/>
  <c r="BG116"/>
  <c r="BF116"/>
  <c r="T116"/>
  <c r="R116"/>
  <c r="P116"/>
  <c r="BI114"/>
  <c r="BH114"/>
  <c r="BG114"/>
  <c r="BF114"/>
  <c r="T114"/>
  <c r="R114"/>
  <c r="P114"/>
  <c r="BI112"/>
  <c r="BH112"/>
  <c r="BG112"/>
  <c r="BF112"/>
  <c r="T112"/>
  <c r="R112"/>
  <c r="P112"/>
  <c r="BI111"/>
  <c r="BH111"/>
  <c r="BG111"/>
  <c r="BF111"/>
  <c r="T111"/>
  <c r="R111"/>
  <c r="P111"/>
  <c r="BI109"/>
  <c r="BH109"/>
  <c r="BG109"/>
  <c r="BF109"/>
  <c r="T109"/>
  <c r="R109"/>
  <c r="P109"/>
  <c r="BI107"/>
  <c r="BH107"/>
  <c r="BG107"/>
  <c r="BF107"/>
  <c r="T107"/>
  <c r="R107"/>
  <c r="P107"/>
  <c r="BI105"/>
  <c r="BH105"/>
  <c r="BG105"/>
  <c r="BF105"/>
  <c r="T105"/>
  <c r="R105"/>
  <c r="P105"/>
  <c r="BI103"/>
  <c r="BH103"/>
  <c r="BG103"/>
  <c r="BF103"/>
  <c r="T103"/>
  <c r="R103"/>
  <c r="P103"/>
  <c r="BI98"/>
  <c r="BH98"/>
  <c r="BG98"/>
  <c r="BF98"/>
  <c r="T98"/>
  <c r="R98"/>
  <c r="P98"/>
  <c r="BI92"/>
  <c r="BH92"/>
  <c r="BG92"/>
  <c r="BF92"/>
  <c r="T92"/>
  <c r="R92"/>
  <c r="P92"/>
  <c r="J88"/>
  <c r="F87"/>
  <c r="F85"/>
  <c r="E83"/>
  <c r="J63"/>
  <c r="F62"/>
  <c r="F60"/>
  <c r="E58"/>
  <c r="J25"/>
  <c r="E25"/>
  <c r="J87"/>
  <c r="J24"/>
  <c r="J22"/>
  <c r="E22"/>
  <c r="F88"/>
  <c r="J21"/>
  <c r="J16"/>
  <c r="J85"/>
  <c r="E7"/>
  <c r="E77"/>
  <c i="6" r="J41"/>
  <c r="J40"/>
  <c i="1" r="AY61"/>
  <c i="6" r="J39"/>
  <c i="1" r="AX61"/>
  <c i="6" r="BI158"/>
  <c r="BH158"/>
  <c r="BG158"/>
  <c r="BF158"/>
  <c r="T158"/>
  <c r="R158"/>
  <c r="P158"/>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28"/>
  <c r="BH128"/>
  <c r="BG128"/>
  <c r="BF128"/>
  <c r="T128"/>
  <c r="R128"/>
  <c r="P128"/>
  <c r="BI126"/>
  <c r="BH126"/>
  <c r="BG126"/>
  <c r="BF126"/>
  <c r="T126"/>
  <c r="R126"/>
  <c r="P126"/>
  <c r="BI122"/>
  <c r="BH122"/>
  <c r="BG122"/>
  <c r="BF122"/>
  <c r="T122"/>
  <c r="R122"/>
  <c r="P122"/>
  <c r="BI117"/>
  <c r="BH117"/>
  <c r="BG117"/>
  <c r="BF117"/>
  <c r="T117"/>
  <c r="R117"/>
  <c r="P117"/>
  <c r="BI115"/>
  <c r="BH115"/>
  <c r="BG115"/>
  <c r="BF115"/>
  <c r="T115"/>
  <c r="R115"/>
  <c r="P115"/>
  <c r="BI112"/>
  <c r="BH112"/>
  <c r="BG112"/>
  <c r="BF112"/>
  <c r="T112"/>
  <c r="R112"/>
  <c r="P112"/>
  <c r="BI104"/>
  <c r="BH104"/>
  <c r="BG104"/>
  <c r="BF104"/>
  <c r="T104"/>
  <c r="R104"/>
  <c r="P104"/>
  <c r="BI96"/>
  <c r="BH96"/>
  <c r="BG96"/>
  <c r="BF96"/>
  <c r="T96"/>
  <c r="R96"/>
  <c r="P96"/>
  <c r="J90"/>
  <c r="F89"/>
  <c r="F87"/>
  <c r="E85"/>
  <c r="J63"/>
  <c r="F62"/>
  <c r="F60"/>
  <c r="E58"/>
  <c r="J25"/>
  <c r="E25"/>
  <c r="J62"/>
  <c r="J24"/>
  <c r="J22"/>
  <c r="E22"/>
  <c r="F63"/>
  <c r="J21"/>
  <c r="J16"/>
  <c r="J87"/>
  <c r="E7"/>
  <c r="E52"/>
  <c i="5" r="J41"/>
  <c r="J40"/>
  <c i="1" r="AY60"/>
  <c i="5" r="J39"/>
  <c i="1" r="AX60"/>
  <c i="5" r="BI116"/>
  <c r="BH116"/>
  <c r="BG116"/>
  <c r="BF116"/>
  <c r="T116"/>
  <c r="R116"/>
  <c r="P116"/>
  <c r="BI115"/>
  <c r="BH115"/>
  <c r="BG115"/>
  <c r="BF115"/>
  <c r="T115"/>
  <c r="R115"/>
  <c r="P115"/>
  <c r="BI113"/>
  <c r="BH113"/>
  <c r="BG113"/>
  <c r="BF113"/>
  <c r="T113"/>
  <c r="R113"/>
  <c r="P113"/>
  <c r="BI111"/>
  <c r="BH111"/>
  <c r="BG111"/>
  <c r="BF111"/>
  <c r="T111"/>
  <c r="R111"/>
  <c r="P111"/>
  <c r="BI108"/>
  <c r="BH108"/>
  <c r="BG108"/>
  <c r="BF108"/>
  <c r="T108"/>
  <c r="R108"/>
  <c r="P108"/>
  <c r="BI107"/>
  <c r="BH107"/>
  <c r="BG107"/>
  <c r="BF107"/>
  <c r="T107"/>
  <c r="R107"/>
  <c r="P107"/>
  <c r="BI105"/>
  <c r="BH105"/>
  <c r="BG105"/>
  <c r="BF105"/>
  <c r="T105"/>
  <c r="R105"/>
  <c r="P105"/>
  <c r="BI102"/>
  <c r="BH102"/>
  <c r="BG102"/>
  <c r="BF102"/>
  <c r="T102"/>
  <c r="R102"/>
  <c r="P102"/>
  <c r="BI99"/>
  <c r="BH99"/>
  <c r="BG99"/>
  <c r="BF99"/>
  <c r="T99"/>
  <c r="R99"/>
  <c r="P99"/>
  <c r="BI98"/>
  <c r="BH98"/>
  <c r="BG98"/>
  <c r="BF98"/>
  <c r="T98"/>
  <c r="R98"/>
  <c r="P98"/>
  <c r="BI92"/>
  <c r="BH92"/>
  <c r="BG92"/>
  <c r="BF92"/>
  <c r="T92"/>
  <c r="R92"/>
  <c r="P92"/>
  <c r="J88"/>
  <c r="F85"/>
  <c r="E83"/>
  <c r="J63"/>
  <c r="F60"/>
  <c r="E58"/>
  <c r="J25"/>
  <c r="E25"/>
  <c r="J87"/>
  <c r="J24"/>
  <c r="J22"/>
  <c r="E22"/>
  <c r="F63"/>
  <c r="J21"/>
  <c r="J19"/>
  <c r="E19"/>
  <c r="F87"/>
  <c r="J18"/>
  <c r="J16"/>
  <c r="J60"/>
  <c r="E7"/>
  <c r="E77"/>
  <c i="4" r="J41"/>
  <c r="J40"/>
  <c i="1" r="AY59"/>
  <c i="4" r="J39"/>
  <c i="1" r="AX59"/>
  <c i="4" r="BI99"/>
  <c r="BH99"/>
  <c r="BG99"/>
  <c r="BF99"/>
  <c r="T99"/>
  <c r="R99"/>
  <c r="P99"/>
  <c r="BI98"/>
  <c r="BH98"/>
  <c r="BG98"/>
  <c r="BF98"/>
  <c r="T98"/>
  <c r="R98"/>
  <c r="P98"/>
  <c r="BI96"/>
  <c r="BH96"/>
  <c r="BG96"/>
  <c r="BF96"/>
  <c r="T96"/>
  <c r="R96"/>
  <c r="P96"/>
  <c r="BI94"/>
  <c r="BH94"/>
  <c r="BG94"/>
  <c r="BF94"/>
  <c r="T94"/>
  <c r="R94"/>
  <c r="P94"/>
  <c r="BI92"/>
  <c r="BH92"/>
  <c r="BG92"/>
  <c r="BF92"/>
  <c r="T92"/>
  <c r="R92"/>
  <c r="P92"/>
  <c r="J88"/>
  <c r="F85"/>
  <c r="E83"/>
  <c r="J63"/>
  <c r="F60"/>
  <c r="E58"/>
  <c r="J25"/>
  <c r="E25"/>
  <c r="J87"/>
  <c r="J24"/>
  <c r="J22"/>
  <c r="E22"/>
  <c r="F88"/>
  <c r="J21"/>
  <c r="J19"/>
  <c r="E19"/>
  <c r="F87"/>
  <c r="J18"/>
  <c r="J16"/>
  <c r="J85"/>
  <c r="E7"/>
  <c r="E77"/>
  <c i="3" r="J41"/>
  <c r="J40"/>
  <c i="1" r="AY58"/>
  <c i="3" r="J39"/>
  <c i="1" r="AX58"/>
  <c i="3" r="BI106"/>
  <c r="BH106"/>
  <c r="BG106"/>
  <c r="BF106"/>
  <c r="T106"/>
  <c r="R106"/>
  <c r="P106"/>
  <c r="BI105"/>
  <c r="BH105"/>
  <c r="BG105"/>
  <c r="BF105"/>
  <c r="T105"/>
  <c r="R105"/>
  <c r="P105"/>
  <c r="BI103"/>
  <c r="BH103"/>
  <c r="BG103"/>
  <c r="BF103"/>
  <c r="T103"/>
  <c r="R103"/>
  <c r="P103"/>
  <c r="BI101"/>
  <c r="BH101"/>
  <c r="BG101"/>
  <c r="BF101"/>
  <c r="T101"/>
  <c r="R101"/>
  <c r="P101"/>
  <c r="BI100"/>
  <c r="BH100"/>
  <c r="BG100"/>
  <c r="BF100"/>
  <c r="T100"/>
  <c r="R100"/>
  <c r="P100"/>
  <c r="BI97"/>
  <c r="BH97"/>
  <c r="BG97"/>
  <c r="BF97"/>
  <c r="T97"/>
  <c r="R97"/>
  <c r="P97"/>
  <c r="BI92"/>
  <c r="BH92"/>
  <c r="BG92"/>
  <c r="BF92"/>
  <c r="T92"/>
  <c r="R92"/>
  <c r="P92"/>
  <c r="J88"/>
  <c r="F85"/>
  <c r="E83"/>
  <c r="J63"/>
  <c r="F60"/>
  <c r="E58"/>
  <c r="J25"/>
  <c r="E25"/>
  <c r="J87"/>
  <c r="J24"/>
  <c r="J22"/>
  <c r="E22"/>
  <c r="F88"/>
  <c r="J21"/>
  <c r="J19"/>
  <c r="E19"/>
  <c r="F87"/>
  <c r="J18"/>
  <c r="J16"/>
  <c r="J60"/>
  <c r="E7"/>
  <c r="E77"/>
  <c i="2" r="J41"/>
  <c r="J40"/>
  <c i="1" r="AY57"/>
  <c i="2" r="J39"/>
  <c i="1" r="AX57"/>
  <c i="2" r="BI149"/>
  <c r="BH149"/>
  <c r="BG149"/>
  <c r="BF149"/>
  <c r="T149"/>
  <c r="R149"/>
  <c r="P149"/>
  <c r="BI146"/>
  <c r="BH146"/>
  <c r="BG146"/>
  <c r="BF146"/>
  <c r="T146"/>
  <c r="R146"/>
  <c r="P146"/>
  <c r="BI143"/>
  <c r="BH143"/>
  <c r="BG143"/>
  <c r="BF143"/>
  <c r="T143"/>
  <c r="R143"/>
  <c r="P143"/>
  <c r="BI140"/>
  <c r="BH140"/>
  <c r="BG140"/>
  <c r="BF140"/>
  <c r="T140"/>
  <c r="R140"/>
  <c r="P140"/>
  <c r="BI137"/>
  <c r="BH137"/>
  <c r="BG137"/>
  <c r="BF137"/>
  <c r="T137"/>
  <c r="R137"/>
  <c r="P137"/>
  <c r="BI134"/>
  <c r="BH134"/>
  <c r="BG134"/>
  <c r="BF134"/>
  <c r="T134"/>
  <c r="R134"/>
  <c r="P134"/>
  <c r="BI132"/>
  <c r="BH132"/>
  <c r="BG132"/>
  <c r="BF132"/>
  <c r="T132"/>
  <c r="R132"/>
  <c r="P132"/>
  <c r="BI130"/>
  <c r="BH130"/>
  <c r="BG130"/>
  <c r="BF130"/>
  <c r="T130"/>
  <c r="R130"/>
  <c r="P130"/>
  <c r="BI125"/>
  <c r="BH125"/>
  <c r="BG125"/>
  <c r="BF125"/>
  <c r="T125"/>
  <c r="R125"/>
  <c r="P125"/>
  <c r="BI120"/>
  <c r="BH120"/>
  <c r="BG120"/>
  <c r="BF120"/>
  <c r="T120"/>
  <c r="R120"/>
  <c r="P120"/>
  <c r="BI114"/>
  <c r="BH114"/>
  <c r="BG114"/>
  <c r="BF114"/>
  <c r="T114"/>
  <c r="R114"/>
  <c r="P114"/>
  <c r="BI110"/>
  <c r="BH110"/>
  <c r="BG110"/>
  <c r="BF110"/>
  <c r="T110"/>
  <c r="R110"/>
  <c r="P110"/>
  <c r="BI109"/>
  <c r="BH109"/>
  <c r="BG109"/>
  <c r="BF109"/>
  <c r="T109"/>
  <c r="R109"/>
  <c r="P109"/>
  <c r="BI108"/>
  <c r="BH108"/>
  <c r="BG108"/>
  <c r="BF108"/>
  <c r="T108"/>
  <c r="R108"/>
  <c r="P108"/>
  <c r="BI106"/>
  <c r="BH106"/>
  <c r="BG106"/>
  <c r="BF106"/>
  <c r="T106"/>
  <c r="R106"/>
  <c r="P106"/>
  <c r="BI104"/>
  <c r="BH104"/>
  <c r="BG104"/>
  <c r="BF104"/>
  <c r="T104"/>
  <c r="R104"/>
  <c r="P104"/>
  <c r="BI103"/>
  <c r="BH103"/>
  <c r="BG103"/>
  <c r="BF103"/>
  <c r="T103"/>
  <c r="R103"/>
  <c r="P103"/>
  <c r="BI96"/>
  <c r="BH96"/>
  <c r="BG96"/>
  <c r="BF96"/>
  <c r="T96"/>
  <c r="R96"/>
  <c r="P96"/>
  <c r="J90"/>
  <c r="F87"/>
  <c r="E85"/>
  <c r="J63"/>
  <c r="F60"/>
  <c r="E58"/>
  <c r="J25"/>
  <c r="E25"/>
  <c r="J62"/>
  <c r="J24"/>
  <c r="J22"/>
  <c r="E22"/>
  <c r="F90"/>
  <c r="J21"/>
  <c r="J19"/>
  <c r="E19"/>
  <c r="F89"/>
  <c r="J18"/>
  <c r="J16"/>
  <c r="J87"/>
  <c r="E7"/>
  <c r="E79"/>
  <c i="1" r="L50"/>
  <c r="AM50"/>
  <c r="AM49"/>
  <c r="L49"/>
  <c r="AM47"/>
  <c r="L47"/>
  <c r="L45"/>
  <c r="L44"/>
  <c i="2" r="BK146"/>
  <c i="3" r="J100"/>
  <c i="4" r="BK99"/>
  <c i="5" r="J92"/>
  <c i="2" r="F38"/>
  <c i="4" r="J94"/>
  <c i="5" r="BK107"/>
  <c r="BK108"/>
  <c i="6" r="BK139"/>
  <c r="J139"/>
  <c r="J115"/>
  <c i="7" r="J116"/>
  <c r="J105"/>
  <c r="BK92"/>
  <c i="8" r="BK94"/>
  <c r="J111"/>
  <c i="9" r="BK110"/>
  <c r="BK111"/>
  <c i="2" r="BK134"/>
  <c r="J110"/>
  <c r="BK96"/>
  <c r="J130"/>
  <c r="BK104"/>
  <c i="3" r="J106"/>
  <c r="J97"/>
  <c i="4" r="J92"/>
  <c i="5" r="BK116"/>
  <c r="J99"/>
  <c r="J108"/>
  <c i="6" r="BK133"/>
  <c r="BK151"/>
  <c i="2" r="J134"/>
  <c r="J120"/>
  <c r="BK120"/>
  <c r="BK110"/>
  <c r="J96"/>
  <c i="3" r="BK100"/>
  <c r="J105"/>
  <c i="4" r="J96"/>
  <c i="5" r="BK102"/>
  <c r="BK99"/>
  <c i="6" r="BK135"/>
  <c r="J128"/>
  <c r="J145"/>
  <c i="7" r="J141"/>
  <c r="BK105"/>
  <c r="BK116"/>
  <c r="BK134"/>
  <c i="8" r="J107"/>
  <c r="J112"/>
  <c r="J92"/>
  <c i="9" r="J111"/>
  <c i="2" r="J132"/>
  <c r="BK108"/>
  <c r="J106"/>
  <c r="J108"/>
  <c i="3" r="BK106"/>
  <c r="J103"/>
  <c i="4" r="F40"/>
  <c i="5" r="BK105"/>
  <c r="J107"/>
  <c i="6" r="BK141"/>
  <c r="J155"/>
  <c r="BK96"/>
  <c i="7" r="BK103"/>
  <c r="J136"/>
  <c r="J125"/>
  <c r="BK125"/>
  <c r="BK114"/>
  <c i="8" r="J105"/>
  <c r="BK107"/>
  <c r="BK92"/>
  <c i="9" r="BK106"/>
  <c r="J110"/>
  <c i="2" r="J137"/>
  <c r="J109"/>
  <c r="J114"/>
  <c i="1" r="AS72"/>
  <c i="3" r="BK103"/>
  <c i="4" r="J98"/>
  <c r="BK92"/>
  <c i="5" r="BK111"/>
  <c r="J115"/>
  <c r="BK113"/>
  <c i="6" r="BK145"/>
  <c r="J104"/>
  <c r="J137"/>
  <c i="2" r="J140"/>
  <c r="F41"/>
  <c i="5" r="BK98"/>
  <c i="6" r="J141"/>
  <c r="J147"/>
  <c r="BK126"/>
  <c i="7" r="BK138"/>
  <c r="J119"/>
  <c r="BK112"/>
  <c i="8" r="BK119"/>
  <c r="J117"/>
  <c r="BK99"/>
  <c i="9" r="BK112"/>
  <c i="2" r="BK143"/>
  <c r="J38"/>
  <c i="4" r="BK94"/>
  <c i="5" r="J111"/>
  <c r="J116"/>
  <c r="BK92"/>
  <c i="6" r="BK143"/>
  <c r="BK153"/>
  <c r="J122"/>
  <c i="7" r="J98"/>
  <c r="BK111"/>
  <c r="BK119"/>
  <c i="8" r="BK111"/>
  <c r="J119"/>
  <c r="BK105"/>
  <c i="9" r="BK108"/>
  <c r="J106"/>
  <c i="2" r="J146"/>
  <c r="BK114"/>
  <c r="BK109"/>
  <c r="J149"/>
  <c r="F39"/>
  <c i="6" r="J126"/>
  <c r="BK137"/>
  <c r="BK117"/>
  <c r="BK115"/>
  <c r="J112"/>
  <c r="BK104"/>
  <c r="J96"/>
  <c r="BK158"/>
  <c r="BK155"/>
  <c r="BK128"/>
  <c i="7" r="J114"/>
  <c r="J111"/>
  <c r="J112"/>
  <c r="J109"/>
  <c i="8" r="J109"/>
  <c r="J97"/>
  <c i="9" r="J108"/>
  <c r="J104"/>
  <c r="BK104"/>
  <c i="10" r="J92"/>
  <c r="F39"/>
  <c i="1" r="BB65"/>
  <c i="11" r="J97"/>
  <c r="BK94"/>
  <c r="BK97"/>
  <c r="BK99"/>
  <c i="12" r="J104"/>
  <c r="J94"/>
  <c r="BK94"/>
  <c i="13" r="J98"/>
  <c r="J100"/>
  <c r="BK101"/>
  <c i="14" r="BK89"/>
  <c r="J86"/>
  <c r="BK91"/>
  <c r="BK87"/>
  <c i="15" r="J195"/>
  <c r="J151"/>
  <c r="J248"/>
  <c r="BK218"/>
  <c r="BK202"/>
  <c r="BK214"/>
  <c r="BK173"/>
  <c r="BK248"/>
  <c r="J191"/>
  <c r="J177"/>
  <c r="BK152"/>
  <c r="J224"/>
  <c r="J194"/>
  <c r="J154"/>
  <c r="BK138"/>
  <c r="BK194"/>
  <c r="J258"/>
  <c r="J214"/>
  <c r="J256"/>
  <c r="J202"/>
  <c r="BK224"/>
  <c r="J201"/>
  <c r="J185"/>
  <c i="16" r="J163"/>
  <c r="J132"/>
  <c r="J139"/>
  <c r="BK177"/>
  <c r="J175"/>
  <c r="BK110"/>
  <c r="BK159"/>
  <c r="J110"/>
  <c r="BK125"/>
  <c r="BK183"/>
  <c r="J149"/>
  <c r="J117"/>
  <c r="BK167"/>
  <c r="BK92"/>
  <c r="BK179"/>
  <c r="J144"/>
  <c r="BK139"/>
  <c r="BK131"/>
  <c r="J115"/>
  <c r="BK134"/>
  <c r="J125"/>
  <c r="J92"/>
  <c i="17" r="J131"/>
  <c r="BK122"/>
  <c r="BK137"/>
  <c r="BK126"/>
  <c r="BK140"/>
  <c r="J140"/>
  <c r="J137"/>
  <c r="BK96"/>
  <c i="18" r="BK104"/>
  <c r="BK96"/>
  <c r="J104"/>
  <c i="19" r="BK100"/>
  <c r="J104"/>
  <c r="J102"/>
  <c r="J94"/>
  <c i="20" r="J94"/>
  <c r="BK94"/>
  <c r="BK88"/>
  <c r="BK86"/>
  <c r="BK95"/>
  <c i="2" r="BK137"/>
  <c r="BK125"/>
  <c r="BK149"/>
  <c r="J125"/>
  <c r="BK103"/>
  <c i="3" r="J101"/>
  <c r="BK101"/>
  <c i="4" r="J99"/>
  <c i="5" r="J38"/>
  <c i="6" r="BK149"/>
  <c r="J117"/>
  <c i="7" r="BK131"/>
  <c r="J131"/>
  <c r="J134"/>
  <c i="8" r="BK117"/>
  <c r="BK112"/>
  <c r="J101"/>
  <c i="9" r="BK102"/>
  <c i="2" r="J143"/>
  <c r="BK106"/>
  <c r="BK140"/>
  <c i="3" r="BK105"/>
  <c r="BK92"/>
  <c i="4" r="BK98"/>
  <c i="5" r="J113"/>
  <c r="J102"/>
  <c i="6" r="BK122"/>
  <c r="J158"/>
  <c r="J135"/>
  <c i="7" r="BK141"/>
  <c r="BK136"/>
  <c r="BK98"/>
  <c r="BK109"/>
  <c i="8" r="J99"/>
  <c r="BK109"/>
  <c r="BK97"/>
  <c i="9" r="J102"/>
  <c r="J92"/>
  <c r="J99"/>
  <c i="10" r="BK92"/>
  <c r="F41"/>
  <c i="1" r="BD65"/>
  <c i="10" r="J38"/>
  <c i="1" r="AW65"/>
  <c i="11" r="J92"/>
  <c r="J101"/>
  <c r="J99"/>
  <c i="12" r="J105"/>
  <c r="BK105"/>
  <c r="BK104"/>
  <c r="J92"/>
  <c i="13" r="BK94"/>
  <c r="BK98"/>
  <c r="J92"/>
  <c i="14" r="J91"/>
  <c r="BK92"/>
  <c r="J88"/>
  <c r="BK88"/>
  <c i="15" r="J242"/>
  <c r="BK181"/>
  <c r="J138"/>
  <c r="BK240"/>
  <c r="BK206"/>
  <c r="BK220"/>
  <c r="J183"/>
  <c r="BK172"/>
  <c r="BK238"/>
  <c r="BK183"/>
  <c r="BK156"/>
  <c r="J238"/>
  <c r="J220"/>
  <c r="BK195"/>
  <c r="J173"/>
  <c r="J152"/>
  <c r="J210"/>
  <c r="J260"/>
  <c r="J250"/>
  <c r="BK260"/>
  <c r="J254"/>
  <c r="J246"/>
  <c r="BK185"/>
  <c r="J192"/>
  <c i="16" r="BK142"/>
  <c r="J114"/>
  <c r="J138"/>
  <c r="J124"/>
  <c r="BK173"/>
  <c r="BK185"/>
  <c r="BK144"/>
  <c r="BK138"/>
  <c r="BK117"/>
  <c r="BK124"/>
  <c r="BK181"/>
  <c r="J145"/>
  <c r="BK171"/>
  <c r="J119"/>
  <c r="J153"/>
  <c r="J173"/>
  <c r="J142"/>
  <c r="BK132"/>
  <c r="BK127"/>
  <c r="J171"/>
  <c r="J129"/>
  <c r="BK149"/>
  <c i="17" r="BK133"/>
  <c r="BK129"/>
  <c r="BK142"/>
  <c r="J143"/>
  <c r="BK138"/>
  <c r="J122"/>
  <c r="J129"/>
  <c i="18" r="J108"/>
  <c r="BK106"/>
  <c r="J106"/>
  <c i="19" r="BK105"/>
  <c r="BK94"/>
  <c r="J105"/>
  <c r="J100"/>
  <c i="20" r="J88"/>
  <c r="J86"/>
  <c r="BK90"/>
  <c r="BK87"/>
  <c r="J90"/>
  <c r="J87"/>
  <c i="2" r="BK132"/>
  <c r="J103"/>
  <c i="1" r="AS66"/>
  <c i="3" r="J92"/>
  <c r="BK97"/>
  <c i="4" r="BK96"/>
  <c i="5" r="J105"/>
  <c r="BK115"/>
  <c i="6" r="BK147"/>
  <c r="J151"/>
  <c r="J149"/>
  <c r="BK112"/>
  <c i="7" r="J107"/>
  <c r="BK107"/>
  <c i="8" r="BK101"/>
  <c r="J114"/>
  <c r="J94"/>
  <c i="9" r="J112"/>
  <c r="BK99"/>
  <c i="10" r="F40"/>
  <c i="1" r="BC65"/>
  <c i="11" r="BK101"/>
  <c r="J94"/>
  <c r="BK100"/>
  <c r="J100"/>
  <c r="BK92"/>
  <c i="12" r="BK92"/>
  <c r="BK100"/>
  <c r="J100"/>
  <c i="13" r="J101"/>
  <c r="BK100"/>
  <c r="BK92"/>
  <c r="J94"/>
  <c i="14" r="J92"/>
  <c r="J89"/>
  <c r="J90"/>
  <c r="BK90"/>
  <c r="BK86"/>
  <c r="J87"/>
  <c i="15" r="BK201"/>
  <c r="J172"/>
  <c r="J92"/>
  <c r="BK234"/>
  <c r="J204"/>
  <c r="BK246"/>
  <c r="J218"/>
  <c r="BK177"/>
  <c r="BK92"/>
  <c r="BK228"/>
  <c r="J181"/>
  <c r="BK154"/>
  <c r="BK242"/>
  <c r="J228"/>
  <c r="J206"/>
  <c r="J156"/>
  <c r="BK151"/>
  <c r="BK258"/>
  <c r="BK192"/>
  <c r="BK256"/>
  <c r="BK210"/>
  <c r="BK254"/>
  <c r="J234"/>
  <c r="J240"/>
  <c r="BK250"/>
  <c r="BK204"/>
  <c r="BK191"/>
  <c i="16" r="BK133"/>
  <c r="J141"/>
  <c r="J127"/>
  <c r="BK157"/>
  <c r="J179"/>
  <c r="J134"/>
  <c r="J183"/>
  <c r="BK153"/>
  <c r="J181"/>
  <c r="BK115"/>
  <c r="BK119"/>
  <c r="J167"/>
  <c r="J177"/>
  <c r="J185"/>
  <c r="J157"/>
  <c r="BK163"/>
  <c r="BK175"/>
  <c r="BK145"/>
  <c r="BK141"/>
  <c r="J133"/>
  <c r="BK129"/>
  <c r="BK114"/>
  <c r="J131"/>
  <c r="J159"/>
  <c i="17" r="BK135"/>
  <c r="BK143"/>
  <c r="BK131"/>
  <c r="J96"/>
  <c r="J142"/>
  <c r="J135"/>
  <c r="J138"/>
  <c r="J133"/>
  <c r="J126"/>
  <c i="18" r="BK109"/>
  <c r="J109"/>
  <c r="BK108"/>
  <c r="J96"/>
  <c i="19" r="BK98"/>
  <c r="BK102"/>
  <c r="BK104"/>
  <c r="J98"/>
  <c i="20" r="J95"/>
  <c r="J92"/>
  <c r="BK89"/>
  <c r="BK92"/>
  <c r="J89"/>
  <c i="2" r="BK130"/>
  <c r="J104"/>
  <c r="F40"/>
  <c i="5" r="J98"/>
  <c i="6" r="J153"/>
  <c r="J133"/>
  <c r="J143"/>
  <c i="7" r="J138"/>
  <c r="J103"/>
  <c r="J92"/>
  <c i="8" r="BK114"/>
  <c r="BK103"/>
  <c r="J103"/>
  <c i="9" r="BK92"/>
  <c i="7" l="1" r="R91"/>
  <c i="2" r="BK95"/>
  <c r="J95"/>
  <c r="J69"/>
  <c i="3" r="P91"/>
  <c i="1" r="AU58"/>
  <c i="4" r="T91"/>
  <c i="8" r="P91"/>
  <c i="1" r="AU63"/>
  <c i="9" r="R91"/>
  <c i="5" r="T91"/>
  <c i="8" r="T91"/>
  <c i="11" r="BK91"/>
  <c r="J91"/>
  <c r="J67"/>
  <c i="15" r="R91"/>
  <c i="17" r="T95"/>
  <c r="T94"/>
  <c r="T93"/>
  <c i="2" r="R95"/>
  <c r="R94"/>
  <c r="R93"/>
  <c i="3" r="BK91"/>
  <c r="J91"/>
  <c r="J67"/>
  <c i="4" r="R91"/>
  <c i="6" r="T95"/>
  <c r="T94"/>
  <c r="T93"/>
  <c i="9" r="T91"/>
  <c i="12" r="P91"/>
  <c i="1" r="AU68"/>
  <c i="13" r="T91"/>
  <c i="14" r="T85"/>
  <c i="18" r="BK95"/>
  <c r="J95"/>
  <c r="J69"/>
  <c i="17" r="P95"/>
  <c r="P94"/>
  <c r="P93"/>
  <c i="1" r="AU75"/>
  <c i="4" r="BK91"/>
  <c r="J91"/>
  <c i="7" r="T91"/>
  <c i="16" r="P91"/>
  <c i="1" r="AU74"/>
  <c i="5" r="BK91"/>
  <c r="J91"/>
  <c r="J67"/>
  <c i="6" r="R95"/>
  <c r="R94"/>
  <c r="R93"/>
  <c i="7" r="P91"/>
  <c i="1" r="AU62"/>
  <c i="8" r="BK91"/>
  <c r="J91"/>
  <c i="15" r="T91"/>
  <c i="18" r="P95"/>
  <c r="P94"/>
  <c r="P93"/>
  <c i="1" r="AU76"/>
  <c i="19" r="P93"/>
  <c r="P92"/>
  <c i="1" r="AU77"/>
  <c i="2" r="P95"/>
  <c r="P94"/>
  <c r="P93"/>
  <c i="1" r="AU57"/>
  <c i="3" r="T91"/>
  <c i="8" r="R91"/>
  <c i="16" r="R91"/>
  <c i="17" r="R95"/>
  <c r="R94"/>
  <c r="R93"/>
  <c i="5" r="R91"/>
  <c i="7" r="BK91"/>
  <c r="J91"/>
  <c r="J67"/>
  <c i="16" r="T91"/>
  <c i="6" r="P95"/>
  <c r="P94"/>
  <c r="P93"/>
  <c i="1" r="AU61"/>
  <c i="9" r="P91"/>
  <c i="1" r="AU64"/>
  <c i="11" r="T91"/>
  <c i="15" r="BK91"/>
  <c r="J91"/>
  <c r="J67"/>
  <c i="19" r="R93"/>
  <c r="R92"/>
  <c i="16" r="BK91"/>
  <c r="J91"/>
  <c r="J67"/>
  <c i="17" r="BK95"/>
  <c r="J95"/>
  <c r="J69"/>
  <c i="18" r="T95"/>
  <c r="T94"/>
  <c r="T93"/>
  <c i="3" r="R91"/>
  <c i="6" r="BK95"/>
  <c r="BK94"/>
  <c r="J94"/>
  <c r="J68"/>
  <c i="9" r="BK91"/>
  <c r="J91"/>
  <c i="11" r="P91"/>
  <c i="1" r="AU67"/>
  <c i="19" r="BK93"/>
  <c r="BK92"/>
  <c r="J92"/>
  <c r="J67"/>
  <c i="11" r="R91"/>
  <c i="12" r="BK91"/>
  <c r="J91"/>
  <c r="R91"/>
  <c i="13" r="BK91"/>
  <c r="J91"/>
  <c r="J67"/>
  <c r="P91"/>
  <c i="1" r="AU69"/>
  <c i="14" r="BK85"/>
  <c r="J85"/>
  <c r="J63"/>
  <c r="P85"/>
  <c i="1" r="AU70"/>
  <c i="19" r="T93"/>
  <c r="T92"/>
  <c i="20" r="BK85"/>
  <c r="J85"/>
  <c r="J63"/>
  <c r="R85"/>
  <c i="2" r="T95"/>
  <c r="T94"/>
  <c r="T93"/>
  <c i="4" r="P91"/>
  <c i="1" r="AU59"/>
  <c i="5" r="P91"/>
  <c i="1" r="AU60"/>
  <c i="12" r="T91"/>
  <c i="13" r="R91"/>
  <c i="14" r="R85"/>
  <c i="15" r="P91"/>
  <c i="1" r="AU73"/>
  <c i="20" r="P85"/>
  <c i="1" r="AU78"/>
  <c i="20" r="T85"/>
  <c i="10" r="BK91"/>
  <c r="J91"/>
  <c i="19" r="J93"/>
  <c r="J68"/>
  <c i="20" r="F58"/>
  <c r="J58"/>
  <c r="J82"/>
  <c r="BE87"/>
  <c r="BE90"/>
  <c r="J79"/>
  <c r="BE88"/>
  <c r="F59"/>
  <c r="BE95"/>
  <c r="E73"/>
  <c r="BE94"/>
  <c r="BE92"/>
  <c r="BE86"/>
  <c r="BE89"/>
  <c i="19" r="E78"/>
  <c r="J62"/>
  <c r="J86"/>
  <c r="F89"/>
  <c r="BE100"/>
  <c r="BE102"/>
  <c r="BE104"/>
  <c r="F88"/>
  <c r="J89"/>
  <c r="BE94"/>
  <c r="BE98"/>
  <c r="BE105"/>
  <c i="17" r="BK94"/>
  <c r="J94"/>
  <c r="J68"/>
  <c i="18" r="F62"/>
  <c r="J63"/>
  <c r="E52"/>
  <c r="J62"/>
  <c r="F63"/>
  <c r="J87"/>
  <c r="BE104"/>
  <c r="BE108"/>
  <c r="BE109"/>
  <c r="BE96"/>
  <c r="BE106"/>
  <c i="17" r="J60"/>
  <c r="F63"/>
  <c r="F89"/>
  <c r="J90"/>
  <c r="BE96"/>
  <c r="BE126"/>
  <c r="BE129"/>
  <c r="BE133"/>
  <c r="BE135"/>
  <c r="J62"/>
  <c r="E79"/>
  <c r="BE122"/>
  <c r="BE131"/>
  <c r="BE140"/>
  <c r="BE143"/>
  <c r="BE137"/>
  <c r="BE138"/>
  <c r="BE142"/>
  <c i="16" r="F87"/>
  <c r="BE114"/>
  <c r="F63"/>
  <c r="BE92"/>
  <c r="BE119"/>
  <c r="BE125"/>
  <c r="BE132"/>
  <c r="BE142"/>
  <c r="BE173"/>
  <c r="BE117"/>
  <c r="BE157"/>
  <c r="BE167"/>
  <c r="BE110"/>
  <c r="BE124"/>
  <c r="BE129"/>
  <c r="BE133"/>
  <c r="BE134"/>
  <c r="BE141"/>
  <c r="BE153"/>
  <c r="E77"/>
  <c r="BE171"/>
  <c r="BE179"/>
  <c r="BE185"/>
  <c r="J85"/>
  <c r="BE131"/>
  <c r="BE144"/>
  <c r="BE149"/>
  <c r="BE138"/>
  <c r="BE139"/>
  <c r="BE175"/>
  <c r="J87"/>
  <c r="BE163"/>
  <c r="BE181"/>
  <c r="BE183"/>
  <c r="BE115"/>
  <c r="BE127"/>
  <c r="BE145"/>
  <c r="BE159"/>
  <c r="BE177"/>
  <c i="15" r="BE240"/>
  <c r="BE191"/>
  <c r="BE228"/>
  <c r="BE248"/>
  <c r="BE202"/>
  <c r="BE238"/>
  <c r="BE194"/>
  <c r="BE214"/>
  <c r="BE192"/>
  <c r="BE195"/>
  <c r="BE204"/>
  <c r="BE206"/>
  <c r="BE234"/>
  <c r="BE254"/>
  <c r="BE258"/>
  <c r="BE260"/>
  <c r="BE256"/>
  <c r="BE220"/>
  <c r="BE246"/>
  <c r="E52"/>
  <c r="F62"/>
  <c r="F88"/>
  <c r="BE152"/>
  <c r="BE173"/>
  <c r="BE177"/>
  <c r="BE181"/>
  <c r="BE201"/>
  <c r="BE218"/>
  <c r="BE185"/>
  <c r="J62"/>
  <c r="BE92"/>
  <c r="J85"/>
  <c r="BE138"/>
  <c r="BE156"/>
  <c r="BE183"/>
  <c r="BE224"/>
  <c r="BE242"/>
  <c r="BE250"/>
  <c r="BE151"/>
  <c r="BE154"/>
  <c r="BE172"/>
  <c r="BE210"/>
  <c i="14" r="BE86"/>
  <c r="E50"/>
  <c r="BE90"/>
  <c r="J79"/>
  <c r="J81"/>
  <c r="BE87"/>
  <c r="BE92"/>
  <c r="F59"/>
  <c r="BE89"/>
  <c r="BE88"/>
  <c r="BE91"/>
  <c r="F58"/>
  <c i="12" r="J67"/>
  <c i="13" r="J62"/>
  <c r="BE94"/>
  <c r="BE100"/>
  <c r="BE101"/>
  <c r="J60"/>
  <c r="F63"/>
  <c r="BE98"/>
  <c r="E52"/>
  <c r="BE92"/>
  <c i="12" r="E52"/>
  <c r="J60"/>
  <c r="F63"/>
  <c r="BE92"/>
  <c r="BE94"/>
  <c r="BE105"/>
  <c r="J87"/>
  <c r="BE104"/>
  <c r="BE100"/>
  <c i="10" r="J67"/>
  <c i="11" r="E52"/>
  <c r="BE94"/>
  <c r="F63"/>
  <c r="BE92"/>
  <c r="BE100"/>
  <c r="J87"/>
  <c r="BE97"/>
  <c r="BE99"/>
  <c r="J60"/>
  <c r="BE101"/>
  <c i="10" r="E52"/>
  <c r="J62"/>
  <c r="J85"/>
  <c r="F88"/>
  <c i="9" r="J67"/>
  <c i="10" r="BE92"/>
  <c i="9" r="E52"/>
  <c r="F87"/>
  <c i="8" r="J67"/>
  <c i="9" r="F88"/>
  <c r="J62"/>
  <c r="J85"/>
  <c r="BE102"/>
  <c r="BE99"/>
  <c r="BE106"/>
  <c r="BE111"/>
  <c r="BE112"/>
  <c r="BE108"/>
  <c r="BE104"/>
  <c r="BE110"/>
  <c r="BE92"/>
  <c i="8" r="J85"/>
  <c r="F63"/>
  <c r="J87"/>
  <c r="BE97"/>
  <c r="E52"/>
  <c r="BE92"/>
  <c r="BE105"/>
  <c r="BE94"/>
  <c r="BE99"/>
  <c r="BE109"/>
  <c r="BE114"/>
  <c r="BE117"/>
  <c r="BE119"/>
  <c r="BE101"/>
  <c r="BE111"/>
  <c r="BE103"/>
  <c r="BE107"/>
  <c r="BE112"/>
  <c i="7" r="F63"/>
  <c r="BE114"/>
  <c i="6" r="BK93"/>
  <c r="J93"/>
  <c r="J67"/>
  <c r="J95"/>
  <c r="J69"/>
  <c i="7" r="BE98"/>
  <c r="BE134"/>
  <c r="BE109"/>
  <c r="E52"/>
  <c r="BE112"/>
  <c r="J62"/>
  <c r="BE105"/>
  <c r="BE107"/>
  <c r="J60"/>
  <c r="BE119"/>
  <c r="BE125"/>
  <c r="BE131"/>
  <c r="BE92"/>
  <c r="BE103"/>
  <c r="BE111"/>
  <c r="BE116"/>
  <c r="BE136"/>
  <c r="BE138"/>
  <c r="BE141"/>
  <c i="6" r="J60"/>
  <c r="J89"/>
  <c r="BE128"/>
  <c r="BE137"/>
  <c r="BE149"/>
  <c r="BE151"/>
  <c r="E79"/>
  <c r="F90"/>
  <c r="BE117"/>
  <c r="BE122"/>
  <c r="BE126"/>
  <c r="BE133"/>
  <c r="BE143"/>
  <c r="BE96"/>
  <c r="BE115"/>
  <c r="BE135"/>
  <c r="BE141"/>
  <c r="BE147"/>
  <c r="BE153"/>
  <c r="BE158"/>
  <c r="BE104"/>
  <c r="BE112"/>
  <c r="BE139"/>
  <c r="BE145"/>
  <c r="BE155"/>
  <c i="5" r="J62"/>
  <c r="F62"/>
  <c r="BE92"/>
  <c r="J85"/>
  <c r="F88"/>
  <c r="BE108"/>
  <c r="BE99"/>
  <c r="E52"/>
  <c r="BE105"/>
  <c r="BE116"/>
  <c r="BE102"/>
  <c r="BE111"/>
  <c r="BE115"/>
  <c r="BE98"/>
  <c i="4" r="J67"/>
  <c i="1" r="AW60"/>
  <c i="5" r="BE113"/>
  <c r="BE107"/>
  <c i="4" r="E52"/>
  <c r="J60"/>
  <c r="J62"/>
  <c r="BE92"/>
  <c r="BE94"/>
  <c r="BE96"/>
  <c r="BE98"/>
  <c r="BE99"/>
  <c r="F62"/>
  <c r="F63"/>
  <c i="1" r="BC59"/>
  <c i="3" r="F62"/>
  <c r="F63"/>
  <c r="J85"/>
  <c r="BE97"/>
  <c r="BE100"/>
  <c r="BE101"/>
  <c i="2" r="BK94"/>
  <c r="J94"/>
  <c r="J68"/>
  <c i="3" r="E52"/>
  <c r="J62"/>
  <c r="BE92"/>
  <c r="BE106"/>
  <c r="BE103"/>
  <c r="BE105"/>
  <c i="2" r="BE146"/>
  <c i="1" r="AW57"/>
  <c i="2" r="J60"/>
  <c r="F63"/>
  <c r="J89"/>
  <c r="BE96"/>
  <c r="BE109"/>
  <c r="BE120"/>
  <c r="BE137"/>
  <c i="1" r="BC57"/>
  <c i="2" r="F62"/>
  <c r="BE103"/>
  <c r="BE106"/>
  <c r="BE108"/>
  <c r="E52"/>
  <c r="BE104"/>
  <c r="BE110"/>
  <c r="BE114"/>
  <c r="BE125"/>
  <c r="BE130"/>
  <c r="BE132"/>
  <c r="BE134"/>
  <c r="BE140"/>
  <c i="1" r="BA57"/>
  <c i="2" r="BE149"/>
  <c i="1" r="BB57"/>
  <c i="2" r="BE143"/>
  <c i="1" r="BD57"/>
  <c i="10" r="J34"/>
  <c i="3" r="F41"/>
  <c i="1" r="BD58"/>
  <c i="7" r="J38"/>
  <c i="1" r="AW62"/>
  <c i="11" r="F39"/>
  <c i="1" r="BB67"/>
  <c i="14" r="F36"/>
  <c i="1" r="BA70"/>
  <c i="16" r="F41"/>
  <c i="1" r="BD74"/>
  <c i="8" r="F40"/>
  <c i="1" r="BC63"/>
  <c i="13" r="F39"/>
  <c i="1" r="BB69"/>
  <c i="15" r="F39"/>
  <c i="1" r="BB73"/>
  <c i="12" r="J34"/>
  <c i="4" r="J38"/>
  <c i="1" r="AW59"/>
  <c i="6" r="F39"/>
  <c i="1" r="BB61"/>
  <c i="11" r="J38"/>
  <c i="1" r="AW67"/>
  <c i="14" r="F37"/>
  <c i="1" r="BB70"/>
  <c i="17" r="F38"/>
  <c i="1" r="BA75"/>
  <c i="19" r="F39"/>
  <c i="1" r="BB77"/>
  <c i="20" r="F39"/>
  <c i="1" r="BD78"/>
  <c i="4" r="F39"/>
  <c i="1" r="BB59"/>
  <c i="6" r="F38"/>
  <c i="1" r="BA61"/>
  <c i="12" r="J38"/>
  <c i="1" r="AW68"/>
  <c i="16" r="F40"/>
  <c i="1" r="BC74"/>
  <c i="3" r="F39"/>
  <c i="1" r="BB58"/>
  <c i="5" r="J34"/>
  <c i="8" r="F39"/>
  <c i="1" r="BB63"/>
  <c i="9" r="J38"/>
  <c i="1" r="AW64"/>
  <c i="14" r="F38"/>
  <c i="1" r="BC70"/>
  <c i="17" r="F39"/>
  <c i="1" r="BB75"/>
  <c i="18" r="F40"/>
  <c i="1" r="BC76"/>
  <c i="19" r="F40"/>
  <c i="1" r="BC77"/>
  <c i="8" r="J34"/>
  <c i="9" r="J34"/>
  <c i="4" r="F41"/>
  <c i="1" r="BD59"/>
  <c i="6" r="J38"/>
  <c i="1" r="AW61"/>
  <c i="12" r="F39"/>
  <c i="1" r="BB68"/>
  <c i="16" r="J34"/>
  <c i="18" r="F38"/>
  <c i="1" r="BA76"/>
  <c i="18" r="F39"/>
  <c i="1" r="BB76"/>
  <c i="20" r="F36"/>
  <c i="1" r="BA78"/>
  <c i="3" r="J34"/>
  <c i="5" r="F41"/>
  <c i="1" r="BD60"/>
  <c i="7" r="J34"/>
  <c i="8" r="F41"/>
  <c i="1" r="BD63"/>
  <c i="12" r="F41"/>
  <c i="1" r="BD68"/>
  <c i="15" r="F40"/>
  <c i="1" r="BC73"/>
  <c i="20" r="F37"/>
  <c i="1" r="BB78"/>
  <c i="3" r="F40"/>
  <c i="1" r="BC58"/>
  <c i="7" r="F38"/>
  <c i="1" r="BA62"/>
  <c i="11" r="F38"/>
  <c i="1" r="BA67"/>
  <c i="13" r="F38"/>
  <c i="1" r="BA69"/>
  <c i="16" r="F39"/>
  <c i="1" r="BB74"/>
  <c r="AS71"/>
  <c i="5" r="F38"/>
  <c i="1" r="BA60"/>
  <c i="7" r="F41"/>
  <c i="1" r="BD62"/>
  <c i="9" r="F40"/>
  <c i="1" r="BC64"/>
  <c i="13" r="J34"/>
  <c i="14" r="J32"/>
  <c i="17" r="F41"/>
  <c i="1" r="BD75"/>
  <c i="18" r="F41"/>
  <c i="1" r="BD76"/>
  <c i="20" r="F38"/>
  <c i="1" r="BC78"/>
  <c r="AS56"/>
  <c r="AS55"/>
  <c i="8" r="F38"/>
  <c i="1" r="BA63"/>
  <c i="9" r="F38"/>
  <c i="1" r="BA64"/>
  <c i="14" r="J36"/>
  <c i="1" r="AW70"/>
  <c i="17" r="J38"/>
  <c i="1" r="AW75"/>
  <c i="19" r="F38"/>
  <c i="1" r="BA77"/>
  <c i="5" r="F39"/>
  <c i="1" r="BB60"/>
  <c i="8" r="J38"/>
  <c i="1" r="AW63"/>
  <c i="10" r="F37"/>
  <c i="1" r="AZ65"/>
  <c i="11" r="J34"/>
  <c i="13" r="F40"/>
  <c i="1" r="BC69"/>
  <c i="15" r="J38"/>
  <c i="1" r="AW73"/>
  <c i="19" r="J34"/>
  <c i="4" r="J34"/>
  <c r="F38"/>
  <c i="1" r="BA59"/>
  <c i="6" r="F41"/>
  <c i="1" r="BD61"/>
  <c i="12" r="F40"/>
  <c i="1" r="BC68"/>
  <c i="16" r="F38"/>
  <c i="1" r="BA74"/>
  <c i="9" r="F39"/>
  <c i="1" r="BB64"/>
  <c i="15" r="F38"/>
  <c i="1" r="BA73"/>
  <c i="5" r="F40"/>
  <c i="1" r="BC60"/>
  <c i="7" r="F39"/>
  <c i="1" r="BB62"/>
  <c i="9" r="F41"/>
  <c i="1" r="BD64"/>
  <c i="11" r="F41"/>
  <c i="1" r="BD67"/>
  <c i="13" r="J38"/>
  <c i="1" r="AW69"/>
  <c i="15" r="F41"/>
  <c i="1" r="BD73"/>
  <c i="19" r="J38"/>
  <c i="1" r="AW77"/>
  <c i="3" r="F38"/>
  <c i="1" r="BA58"/>
  <c i="7" r="F40"/>
  <c i="1" r="BC62"/>
  <c i="11" r="F40"/>
  <c i="1" r="BC67"/>
  <c i="13" r="F41"/>
  <c i="1" r="BD69"/>
  <c i="16" r="J38"/>
  <c i="1" r="AW74"/>
  <c i="3" r="J38"/>
  <c i="1" r="AW58"/>
  <c i="6" r="F40"/>
  <c i="1" r="BC61"/>
  <c i="10" r="F38"/>
  <c i="1" r="BA65"/>
  <c i="12" r="F38"/>
  <c i="1" r="BA68"/>
  <c i="14" r="F39"/>
  <c i="1" r="BD70"/>
  <c i="15" r="J34"/>
  <c i="17" r="F40"/>
  <c i="1" r="BC75"/>
  <c i="18" r="J38"/>
  <c i="1" r="AW76"/>
  <c i="19" r="F41"/>
  <c i="1" r="BD77"/>
  <c i="20" r="J36"/>
  <c i="1" r="AW78"/>
  <c l="1" r="AG64"/>
  <c r="AG63"/>
  <c r="AG65"/>
  <c r="AG68"/>
  <c r="AG59"/>
  <c i="18" r="BK94"/>
  <c r="J94"/>
  <c r="J68"/>
  <c i="1" r="AG77"/>
  <c i="17" r="BK93"/>
  <c r="J93"/>
  <c i="1" r="AG74"/>
  <c r="AG73"/>
  <c r="AG70"/>
  <c r="AG69"/>
  <c r="AG67"/>
  <c r="AG62"/>
  <c r="AG60"/>
  <c r="AG58"/>
  <c i="2" r="BK93"/>
  <c r="J93"/>
  <c r="J67"/>
  <c i="1" r="AU72"/>
  <c r="AU71"/>
  <c i="2" r="F37"/>
  <c i="1" r="AZ57"/>
  <c i="9" r="J37"/>
  <c i="1" r="AV64"/>
  <c r="AT64"/>
  <c r="AN64"/>
  <c r="BB66"/>
  <c r="AX66"/>
  <c i="16" r="F37"/>
  <c i="1" r="AZ74"/>
  <c i="20" r="J32"/>
  <c i="1" r="AG78"/>
  <c i="5" r="F37"/>
  <c i="1" r="AZ60"/>
  <c i="9" r="F37"/>
  <c i="1" r="AZ64"/>
  <c i="12" r="J37"/>
  <c i="1" r="AV68"/>
  <c r="AT68"/>
  <c r="AN68"/>
  <c i="18" r="J37"/>
  <c i="1" r="AV76"/>
  <c r="AT76"/>
  <c r="AS54"/>
  <c i="5" r="J37"/>
  <c i="1" r="AV60"/>
  <c r="AT60"/>
  <c r="AN60"/>
  <c r="BA66"/>
  <c r="AW66"/>
  <c i="14" r="J35"/>
  <c i="1" r="AV70"/>
  <c r="AT70"/>
  <c r="AN70"/>
  <c r="BB72"/>
  <c i="20" r="J35"/>
  <c i="1" r="AV78"/>
  <c r="AT78"/>
  <c r="AN78"/>
  <c r="AU66"/>
  <c r="AU56"/>
  <c r="AU55"/>
  <c r="AU54"/>
  <c i="4" r="J37"/>
  <c i="1" r="AV59"/>
  <c r="AT59"/>
  <c r="AN59"/>
  <c i="6" r="F37"/>
  <c i="1" r="AZ61"/>
  <c r="AG66"/>
  <c i="16" r="J37"/>
  <c i="1" r="AV74"/>
  <c r="AT74"/>
  <c r="AN74"/>
  <c i="2" r="J37"/>
  <c i="1" r="AV57"/>
  <c r="AT57"/>
  <c i="10" r="J37"/>
  <c i="1" r="AV65"/>
  <c r="AT65"/>
  <c r="AN65"/>
  <c r="BD66"/>
  <c i="14" r="F35"/>
  <c i="1" r="AZ70"/>
  <c i="19" r="J37"/>
  <c i="1" r="AV77"/>
  <c r="AT77"/>
  <c r="AN77"/>
  <c i="3" r="J37"/>
  <c i="1" r="AV58"/>
  <c r="AT58"/>
  <c r="AN58"/>
  <c i="8" r="J37"/>
  <c i="1" r="AV63"/>
  <c r="AT63"/>
  <c r="AN63"/>
  <c r="BC66"/>
  <c r="AY66"/>
  <c i="13" r="F37"/>
  <c i="1" r="AZ69"/>
  <c i="17" r="J37"/>
  <c i="1" r="AV75"/>
  <c r="AT75"/>
  <c i="4" r="F37"/>
  <c i="1" r="AZ59"/>
  <c i="6" r="J34"/>
  <c i="1" r="AG61"/>
  <c i="7" r="F37"/>
  <c i="1" r="AZ62"/>
  <c i="12" r="F37"/>
  <c i="1" r="AZ68"/>
  <c i="18" r="F37"/>
  <c i="1" r="AZ76"/>
  <c r="BD72"/>
  <c i="3" r="F37"/>
  <c i="1" r="AZ58"/>
  <c i="11" r="J37"/>
  <c i="1" r="AV67"/>
  <c r="AT67"/>
  <c r="AN67"/>
  <c i="13" r="J37"/>
  <c i="1" r="AV69"/>
  <c r="AT69"/>
  <c r="AN69"/>
  <c i="19" r="F37"/>
  <c i="1" r="AZ77"/>
  <c i="6" r="J37"/>
  <c i="1" r="AV61"/>
  <c r="AT61"/>
  <c i="7" r="J37"/>
  <c i="1" r="AV62"/>
  <c r="AT62"/>
  <c r="AN62"/>
  <c i="15" r="F37"/>
  <c i="1" r="AZ73"/>
  <c i="8" r="F37"/>
  <c i="1" r="AZ63"/>
  <c i="17" r="F37"/>
  <c i="1" r="AZ75"/>
  <c i="11" r="F37"/>
  <c i="1" r="AZ67"/>
  <c i="17" r="J34"/>
  <c i="1" r="AG75"/>
  <c r="BA72"/>
  <c i="20" r="F35"/>
  <c i="1" r="AZ78"/>
  <c i="15" r="J37"/>
  <c i="1" r="AV73"/>
  <c r="AT73"/>
  <c r="AN73"/>
  <c r="BC72"/>
  <c i="18" l="1" r="BK93"/>
  <c r="J93"/>
  <c r="J67"/>
  <c i="20" r="J41"/>
  <c i="19" r="J43"/>
  <c i="1" r="AN75"/>
  <c i="17" r="J67"/>
  <c r="J43"/>
  <c i="16" r="J43"/>
  <c i="15" r="J43"/>
  <c i="14" r="J41"/>
  <c i="13" r="J43"/>
  <c i="12" r="J43"/>
  <c i="11" r="J43"/>
  <c i="10" r="J43"/>
  <c i="9" r="J43"/>
  <c i="8" r="J43"/>
  <c i="1" r="AN61"/>
  <c i="7" r="J43"/>
  <c i="6" r="J43"/>
  <c i="5" r="J43"/>
  <c i="4" r="J43"/>
  <c i="3" r="J43"/>
  <c i="1" r="BD71"/>
  <c r="BC71"/>
  <c r="AY71"/>
  <c r="BA71"/>
  <c r="AW71"/>
  <c r="BD56"/>
  <c r="AY72"/>
  <c r="BB71"/>
  <c r="AX71"/>
  <c r="AZ66"/>
  <c r="AV66"/>
  <c r="AT66"/>
  <c r="AN66"/>
  <c r="AZ72"/>
  <c r="AV72"/>
  <c r="BC56"/>
  <c r="BB56"/>
  <c r="BA56"/>
  <c r="AW56"/>
  <c i="2" r="J34"/>
  <c i="1" r="AG57"/>
  <c r="AG56"/>
  <c r="AG55"/>
  <c r="AX72"/>
  <c r="AW72"/>
  <c i="2" l="1" r="J43"/>
  <c i="1" r="AN57"/>
  <c r="BD55"/>
  <c r="BD54"/>
  <c r="W33"/>
  <c r="BB55"/>
  <c r="AX55"/>
  <c r="BC55"/>
  <c r="AY55"/>
  <c i="18" r="J34"/>
  <c i="1" r="AG76"/>
  <c r="AG72"/>
  <c r="AG71"/>
  <c r="AG54"/>
  <c r="AK26"/>
  <c r="AZ56"/>
  <c r="AY56"/>
  <c r="AT72"/>
  <c r="AN72"/>
  <c r="AX56"/>
  <c r="AZ71"/>
  <c r="AV71"/>
  <c r="AT71"/>
  <c r="AN71"/>
  <c r="BA55"/>
  <c r="AW55"/>
  <c i="18" l="1" r="J43"/>
  <c i="1" r="AN76"/>
  <c r="BC54"/>
  <c r="W32"/>
  <c r="AZ55"/>
  <c r="AV55"/>
  <c r="AT55"/>
  <c r="BB54"/>
  <c r="W31"/>
  <c r="BA54"/>
  <c r="W30"/>
  <c r="AV56"/>
  <c r="AT56"/>
  <c r="AN56"/>
  <c l="1" r="AN55"/>
  <c r="AX54"/>
  <c r="AY54"/>
  <c r="AZ54"/>
  <c r="W29"/>
  <c r="AW54"/>
  <c r="AK30"/>
  <c l="1" r="AV54"/>
  <c r="AK29"/>
  <c r="AK35"/>
  <c l="1" r="AT54"/>
  <c l="1" r="AN54"/>
</calcChain>
</file>

<file path=xl/sharedStrings.xml><?xml version="1.0" encoding="utf-8"?>
<sst xmlns="http://schemas.openxmlformats.org/spreadsheetml/2006/main">
  <si>
    <t>Export Komplet</t>
  </si>
  <si>
    <t>VZ</t>
  </si>
  <si>
    <t>2.0</t>
  </si>
  <si>
    <t>ZAMOK</t>
  </si>
  <si>
    <t>False</t>
  </si>
  <si>
    <t>{cd1de14d-7484-466c-af1f-6fa9af9d2c49}</t>
  </si>
  <si>
    <t>0,01</t>
  </si>
  <si>
    <t>21</t>
  </si>
  <si>
    <t>15</t>
  </si>
  <si>
    <t>REKAPITULACE ZAKÁZKY</t>
  </si>
  <si>
    <t xml:space="preserve">v ---  níže se nacházejí doplnkové a pomocné údaje k sestavám  --- v</t>
  </si>
  <si>
    <t>Návod na vyplnění</t>
  </si>
  <si>
    <t>0,001</t>
  </si>
  <si>
    <t>Kód:</t>
  </si>
  <si>
    <t>650220006</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</si>
  <si>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</si>
  <si>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</si>
  <si>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Oprava geometrických parametrů koleje 2023 u ST Ústí nad Labem</t>
  </si>
  <si>
    <t>KSO:</t>
  </si>
  <si>
    <t/>
  </si>
  <si>
    <t>CC-CZ:</t>
  </si>
  <si>
    <t>Místo:</t>
  </si>
  <si>
    <t xml:space="preserve"> </t>
  </si>
  <si>
    <t>Datum:</t>
  </si>
  <si>
    <t>21. 2. 2023</t>
  </si>
  <si>
    <t>Zadavatel:</t>
  </si>
  <si>
    <t>IČ:</t>
  </si>
  <si>
    <t>OŘ Ústí nad Labem</t>
  </si>
  <si>
    <t>DIČ:</t>
  </si>
  <si>
    <t>Uchazeč:</t>
  </si>
  <si>
    <t>Vyplň údaj</t>
  </si>
  <si>
    <t>Projektant:</t>
  </si>
  <si>
    <t>True</t>
  </si>
  <si>
    <t>Zpracovatel:</t>
  </si>
  <si>
    <t>Tomáš Šrédl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</si>
  <si>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</si>
  <si>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</si>
  <si>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</si>
  <si>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</si>
  <si>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</si>
  <si>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</si>
  <si>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</si>
  <si>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</si>
  <si>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</si>
  <si>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</si>
  <si>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</si>
  <si>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</si>
  <si>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</si>
  <si>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</si>
  <si>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</si>
  <si>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</si>
  <si>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</si>
  <si>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</si>
  <si>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</si>
  <si>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</si>
  <si>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</si>
  <si>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</si>
  <si>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</si>
  <si>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</si>
  <si>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</si>
  <si>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</si>
  <si>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</si>
  <si>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</si>
  <si>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</si>
  <si>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</si>
  <si>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</si>
  <si>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</si>
  <si>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</si>
  <si>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</si>
  <si>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</si>
  <si>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</si>
  <si>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</si>
  <si>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</si>
  <si>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</si>
  <si>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</si>
  <si>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A</t>
  </si>
  <si>
    <t>koridor</t>
  </si>
  <si>
    <t>STA</t>
  </si>
  <si>
    <t>1</t>
  </si>
  <si>
    <t>{6b77dad6-2129-458c-9ecd-10e53de66166}</t>
  </si>
  <si>
    <t>2</t>
  </si>
  <si>
    <t>ZRN</t>
  </si>
  <si>
    <t>Soupis</t>
  </si>
  <si>
    <t>{c49ecb09-51da-4f30-ab40-d0c734e01116}</t>
  </si>
  <si>
    <t>/</t>
  </si>
  <si>
    <t>01</t>
  </si>
  <si>
    <t>SO 01 - PS Roudnice n. L.</t>
  </si>
  <si>
    <t>3</t>
  </si>
  <si>
    <t>{7d781ca0-1cc6-43b7-a54e-36f86daed0a8}</t>
  </si>
  <si>
    <t>02</t>
  </si>
  <si>
    <t>SO 02 - PS Lovosice</t>
  </si>
  <si>
    <t>{305d8e95-dd97-4bdb-ab0d-259eb254db0b}</t>
  </si>
  <si>
    <t>03</t>
  </si>
  <si>
    <t>SO 03 - PS Ústí nad Labem hl. n.</t>
  </si>
  <si>
    <t>{f3315503-7a7e-4b1c-9032-6479356fcf71}</t>
  </si>
  <si>
    <t>04</t>
  </si>
  <si>
    <t>SO 04 - PS Děčín hl.n.</t>
  </si>
  <si>
    <t>{749e8a49-f5a8-49af-bda6-d6caa766263d}</t>
  </si>
  <si>
    <t>05</t>
  </si>
  <si>
    <t>SO 05 - PS Roudnice n. L.</t>
  </si>
  <si>
    <t>{de99a281-7fca-4b3f-882f-9ef3ce35a5ab}</t>
  </si>
  <si>
    <t>06</t>
  </si>
  <si>
    <t>SO 06 - PS Lovosice</t>
  </si>
  <si>
    <t>{edff9721-739d-4824-8d7b-e4c7900267e2}</t>
  </si>
  <si>
    <t>07</t>
  </si>
  <si>
    <t>SO 07 - PS Ústí n. L.</t>
  </si>
  <si>
    <t>{82ecbb04-537b-4f0f-941c-f9b91e889bfc}</t>
  </si>
  <si>
    <t>08</t>
  </si>
  <si>
    <t>SO 08 - PS Děčín</t>
  </si>
  <si>
    <t>{90e994e9-b124-4f78-ae08-3e63812d41cd}</t>
  </si>
  <si>
    <t>09</t>
  </si>
  <si>
    <t>SO 09 - PS Roudnice n. L.</t>
  </si>
  <si>
    <t>{f5aad19c-1ee7-44b0-a1f2-c7f0c5c121bd}</t>
  </si>
  <si>
    <t>10</t>
  </si>
  <si>
    <t>SO 10 - PS Lovosice</t>
  </si>
  <si>
    <t>{24107855-2880-4654-9ba0-29b7ffbe076c}</t>
  </si>
  <si>
    <t>10a</t>
  </si>
  <si>
    <t>SO 10a - PS Lovosice</t>
  </si>
  <si>
    <t>4</t>
  </si>
  <si>
    <t>{c6765cea-4c56-4571-8bb9-cbdb0196d85d}</t>
  </si>
  <si>
    <t>10b</t>
  </si>
  <si>
    <t>SO 10b - PS Lovosice</t>
  </si>
  <si>
    <t>{49e9c2c2-a3c0-4060-a5dc-1b1727f9369a}</t>
  </si>
  <si>
    <t>11</t>
  </si>
  <si>
    <t>SO 11 - PS Děčín hl.n.</t>
  </si>
  <si>
    <t>{5c57256e-efd4-4c9e-a594-725f016c075e}</t>
  </si>
  <si>
    <t>VRN</t>
  </si>
  <si>
    <t>{4be50350-a461-49e8-9fff-3b0a02bcf6be}</t>
  </si>
  <si>
    <t>B</t>
  </si>
  <si>
    <t>mimo koridor</t>
  </si>
  <si>
    <t>{bee8d09d-fe08-4601-8e27-c845d1d55df2}</t>
  </si>
  <si>
    <t>{80c90a41-b119-4945-96ba-6b2c80ff6cd8}</t>
  </si>
  <si>
    <t>12</t>
  </si>
  <si>
    <t>SO 12 - PS Litoměřice</t>
  </si>
  <si>
    <t>{b95277a0-4ccd-4d08-b405-cff4cebc2ca1}</t>
  </si>
  <si>
    <t>13</t>
  </si>
  <si>
    <t>SO 13 - PS Děčín východ</t>
  </si>
  <si>
    <t>{4868d24e-55b5-4158-94b5-8deeb59fba2f}</t>
  </si>
  <si>
    <t>14</t>
  </si>
  <si>
    <t>SO 14 - PS Ústí n. L. západ</t>
  </si>
  <si>
    <t>{bc65a334-0588-4157-b2ad-67aed8c73e68}</t>
  </si>
  <si>
    <t>SO 15 - PS Česká Kamenice</t>
  </si>
  <si>
    <t>{33d68d84-aedb-49dd-ad55-ff976a2363b0}</t>
  </si>
  <si>
    <t>16</t>
  </si>
  <si>
    <t>SO 16 - PS Rumburk</t>
  </si>
  <si>
    <t>{7649b6b9-7b3f-4c4c-ab03-cb457bc6d499}</t>
  </si>
  <si>
    <t>{8f3bce61-bd1f-4967-ad4f-4f156c7fb3fe}</t>
  </si>
  <si>
    <t>KRYCÍ LIST SOUPISU PRACÍ</t>
  </si>
  <si>
    <t>Objekt:</t>
  </si>
  <si>
    <t>A - koridor</t>
  </si>
  <si>
    <t>Soupis:</t>
  </si>
  <si>
    <t>1 - ZRN</t>
  </si>
  <si>
    <t>Úroveň 3:</t>
  </si>
  <si>
    <t>01 - SO 01 - PS Roudnice n. L.</t>
  </si>
  <si>
    <t>REKAPITULACE ČLENĚNÍ SOUPISU PRACÍ</t>
  </si>
  <si>
    <t>Kód dílu - Popis</t>
  </si>
  <si>
    <t>Cena celkem [CZK]</t>
  </si>
  <si>
    <t>-1</t>
  </si>
  <si>
    <t>HSV - Práce a dodávky HSV</t>
  </si>
  <si>
    <t xml:space="preserve">    5 - Komunikace pozemní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</si>
  <si>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</si>
  <si>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</si>
  <si>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</si>
  <si>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</si>
  <si>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</si>
  <si>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</si>
  <si>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</si>
  <si>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</si>
  <si>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</si>
  <si>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</si>
  <si>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</si>
  <si>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</si>
  <si>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</si>
  <si>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</si>
  <si>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</si>
  <si>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</si>
  <si>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</si>
  <si>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</si>
  <si>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</si>
  <si>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5909032020</t>
  </si>
  <si>
    <t xml:space="preserve">Přesná úprava GPK koleje směrové a výškové uspořádání pražce betonové. Poznámka: 1. V cenách jsou započteny náklady na úpravu směrového a výškového uspořádání strojní linkou ASP do projektované polohy s přesným zaměřením její prostorové polohy, úpravu KL </t>
  </si>
  <si>
    <t>km</t>
  </si>
  <si>
    <t>Sborník UOŽI 01 2023</t>
  </si>
  <si>
    <t>-901190224</t>
  </si>
  <si>
    <t>VV</t>
  </si>
  <si>
    <t>"1.TK Vraňany - Dolní Beřkovice+přejezd km 450,813-453,200 a km 454,550-455,200"2,387+0,650</t>
  </si>
  <si>
    <t>"2.TK Vraňany - Dolní Beřkovice km 451,350-451,550"0,200</t>
  </si>
  <si>
    <t xml:space="preserve">"1.TK Dolní Beřkovice - Hněvice km  460,700-463,450"2,750</t>
  </si>
  <si>
    <t>"1.TK Dolní Beřkovice - Hněvice km 464,100-465,400"1,300</t>
  </si>
  <si>
    <t>"2.TK Hněvice - Roudnice km 469,350-470,500"1,150</t>
  </si>
  <si>
    <t>Součet</t>
  </si>
  <si>
    <t>5909050020</t>
  </si>
  <si>
    <t>Stabilizace kolejového lože koleje stávajícího. Poznámka: 1. V cenách jsou započteny náklady na stabilizaci v režimu s řízeným (konstantním) poklesem včetně měření a předání tištěných výstupů.</t>
  </si>
  <si>
    <t>-1230952193</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</si>
  <si>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</si>
  <si>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t>
  </si>
  <si>
    <t>m3</t>
  </si>
  <si>
    <t>-1810996232</t>
  </si>
  <si>
    <t>25*33</t>
  </si>
  <si>
    <t>M</t>
  </si>
  <si>
    <t>5955101000</t>
  </si>
  <si>
    <t>Kamenivo drcené štěrk frakce 31,5/63 třídy BI</t>
  </si>
  <si>
    <t>t</t>
  </si>
  <si>
    <t>8</t>
  </si>
  <si>
    <t>-1002466223</t>
  </si>
  <si>
    <t>"doplnění KL do profilu"825*1,6</t>
  </si>
  <si>
    <t>9902300500</t>
  </si>
  <si>
    <t>Doprava jednosměrná mechanizací o nosnosti přes 3,5 t sypanin (kameniva, písku, suti, dlažebních kostek, atd.) do 60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</si>
  <si>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893826723</t>
  </si>
  <si>
    <t>6</t>
  </si>
  <si>
    <t>5905095010</t>
  </si>
  <si>
    <t>Úprava kolejového lože ojediněle ručně v koleji lože otevřené. Poznámka: 1. V cenách jsou započteny náklady na úpravu KL koleje a výhybek ojediněle vidlemi. 2. V cenách nejsou obsaženy náklady na doplnění a dodávku kameniva.</t>
  </si>
  <si>
    <t>m</t>
  </si>
  <si>
    <t>-1846383225</t>
  </si>
  <si>
    <t>7</t>
  </si>
  <si>
    <t>5913035210</t>
  </si>
  <si>
    <t>Demontáž celopryžové přejezdové konstrukce silně zatížené v koleji část vnější a vnitřní bez závěrných zídek. Poznámka: 1. V cenách jsou započteny náklady na demontáž konstrukce, naložení na dopravní prostředek.</t>
  </si>
  <si>
    <t>660332343</t>
  </si>
  <si>
    <t>"Strail km 455,055 v 1. koleji "8,4</t>
  </si>
  <si>
    <t xml:space="preserve">"Strail km 469,839 v 2. koleji"8,5 </t>
  </si>
  <si>
    <t>5913040210</t>
  </si>
  <si>
    <t>Montáž celopryžové přejezdové konstrukce silně zatížené v koleji část vnější a vnitřní bez závěrných zídek. Poznámka: 1. V cenách jsou započteny náklady na montáž konstrukce. 2. V cenách nejsou obsaženy náklady na dodávku materiálu.</t>
  </si>
  <si>
    <t>-2137149499</t>
  </si>
  <si>
    <t xml:space="preserve">Strail km 455,055 v 1. koleji </t>
  </si>
  <si>
    <t>8,4</t>
  </si>
  <si>
    <t>Strail km 469,839 v 2.koleji</t>
  </si>
  <si>
    <t>8,5</t>
  </si>
  <si>
    <t>9</t>
  </si>
  <si>
    <t>5913070010</t>
  </si>
  <si>
    <t>Demontáž betonové přejezdové konstrukce část vnější a vnitřní bez závěrných zídek. Poznámka: 1. V cenách jsou započteny náklady na demontáž konstrukce a naložení na dopravní prostředek.</t>
  </si>
  <si>
    <t>-1461778313</t>
  </si>
  <si>
    <t>"Brens km 453,120 v 1. koleji"9,6</t>
  </si>
  <si>
    <t>"Brens km 461,497 v 2. koleji"6</t>
  </si>
  <si>
    <t>"Brens km 464,182 v 2. koleji"5</t>
  </si>
  <si>
    <t>5913075010</t>
  </si>
  <si>
    <t>Montáž betonové přejezdové konstrukce část vnější a vnitřní bez závěrných zídek. Poznámka: 1. V cenách jsou započteny náklady na montáž konstrukce. 2. V cenách nejsou obsaženy náklady na dodávku materiálu.</t>
  </si>
  <si>
    <t>-2056525268</t>
  </si>
  <si>
    <t>5908050045</t>
  </si>
  <si>
    <t>Výměna upevnění bezpokladnicového komplety. Poznámka: 1. V cenách jsou započteny náklady na demontáž, výměnu a montáž, ošetření součástí mazivem a naložení výzisku na dopravní prostředek. 2. V cenách nejsou obsaženy náklady na vrtání pražce a dodávku materiálu.</t>
  </si>
  <si>
    <t>úl.pl.</t>
  </si>
  <si>
    <t>225299030</t>
  </si>
  <si>
    <t>48+20</t>
  </si>
  <si>
    <t>5958125000</t>
  </si>
  <si>
    <t>Komplety s antikorozní úpravou Skl 14 (svěrka Skl14, vrtule R1, podložka Uls7)</t>
  </si>
  <si>
    <t>kus</t>
  </si>
  <si>
    <t>1721957621</t>
  </si>
  <si>
    <t>96+40</t>
  </si>
  <si>
    <t>9902300600</t>
  </si>
  <si>
    <t>Doprava jednosměrná mechanizací o nosnosti přes 3,5 t sypanin (kameniva, písku, suti, dlažebních kostek, atd.) do 80 km Poznámka: 1. Ceny jsou určeny pro dopravu silničními i kolejovými vozidly. 2. V cenách jednosměrné dopravy jsou započteny náklady na př</t>
  </si>
  <si>
    <t>-1133322988</t>
  </si>
  <si>
    <t>nové upevnění</t>
  </si>
  <si>
    <t>0,143</t>
  </si>
  <si>
    <t>7497371630</t>
  </si>
  <si>
    <t>Demontáže zařízení trakčního vedení svodu propojení nebo ukolejnění na elektrizovaných tratích nebo v kolejových obvodech - demontáž stávajícího zařízení se všemi pomocnými doplňujícími úpravami</t>
  </si>
  <si>
    <t>2092277905</t>
  </si>
  <si>
    <t>souhrnně pro SO 01 - 10</t>
  </si>
  <si>
    <t>200</t>
  </si>
  <si>
    <t>7497351560</t>
  </si>
  <si>
    <t>Montáž přímého ukolejnění na elektrizovaných tratích nebo v kolejových obvodech</t>
  </si>
  <si>
    <t>1863377888</t>
  </si>
  <si>
    <t>7592007120</t>
  </si>
  <si>
    <t>Demontáž informačního bodu MIB 6</t>
  </si>
  <si>
    <t>-1514773748</t>
  </si>
  <si>
    <t>17</t>
  </si>
  <si>
    <t>7592005120</t>
  </si>
  <si>
    <t>Montáž informačního bodu MIB 6 - uložení a připevnění na určené místo, seřízení, přezkoušení</t>
  </si>
  <si>
    <t>277308985</t>
  </si>
  <si>
    <t>18</t>
  </si>
  <si>
    <t>9903200100</t>
  </si>
  <si>
    <t>Přeprava mechanizace na místo prováděných prací o hmotnosti přes 12 t přes 50 do 100 km Poznámka: 1. Ceny jsou určeny pro dopravu mechanizmů na místo prováděných prací po silnici i po kolejích. 2. V ceně jsou započteny i náklady na zpáteční cestu dopravní</t>
  </si>
  <si>
    <t>-1425790301</t>
  </si>
  <si>
    <t>2*3</t>
  </si>
  <si>
    <t>02 - SO 02 - PS Lovosice</t>
  </si>
  <si>
    <t>-1923665467</t>
  </si>
  <si>
    <t>"1.TK Hrobce - Bohušovice"0,750</t>
  </si>
  <si>
    <t>"2.TK Hrobce - Bohušovice "1,100</t>
  </si>
  <si>
    <t>"2.TK Bohušovice - Lovosice"1,050+0,450</t>
  </si>
  <si>
    <t>5909010030</t>
  </si>
  <si>
    <t>Ojedinělé ruční podbití pražců příčných betonových. Poznámka: 1. V cenách jsou započteny náklady na podbití pražce oboustranně v otevřeném i zapuštěném KL, odstranění kameniva, zdvih, ruční podbití, úprava profilu KL a případná úprava snížení pod patou ko</t>
  </si>
  <si>
    <t>946784554</t>
  </si>
  <si>
    <t>2.TK Hrobce - Bohušovice u ASDEKu v km 485,370</t>
  </si>
  <si>
    <t>40</t>
  </si>
  <si>
    <t>-1492599263</t>
  </si>
  <si>
    <t>-2096931871</t>
  </si>
  <si>
    <t>9*33</t>
  </si>
  <si>
    <t>1548216623</t>
  </si>
  <si>
    <t>297*1,6</t>
  </si>
  <si>
    <t>-904407181</t>
  </si>
  <si>
    <t>2141486246</t>
  </si>
  <si>
    <t>03 - SO 03 - PS Ústí nad Labem hl. n.</t>
  </si>
  <si>
    <t>-974321416</t>
  </si>
  <si>
    <t>"1.TK Prackovice - Ústí nad Labem jih km 504,600-505,300"0,700</t>
  </si>
  <si>
    <t>-1980625158</t>
  </si>
  <si>
    <t>2*33</t>
  </si>
  <si>
    <t>1536737482</t>
  </si>
  <si>
    <t>"doplnění KL do profilu"66*1,6</t>
  </si>
  <si>
    <t>912868354</t>
  </si>
  <si>
    <t>2015948257</t>
  </si>
  <si>
    <t>04 - SO 04 - PS Děčín hl.n.</t>
  </si>
  <si>
    <t>-1508183147</t>
  </si>
  <si>
    <t>1.TK Povrly - Děčín</t>
  </si>
  <si>
    <t>0,750+0,700+0,800+0,450</t>
  </si>
  <si>
    <t>2.TK Povrly - Děčín</t>
  </si>
  <si>
    <t>0,600+0,400+2,050</t>
  </si>
  <si>
    <t>1359893067</t>
  </si>
  <si>
    <t>1886950082</t>
  </si>
  <si>
    <t>1. TK Povrly - Děčín P2431 BRENS v km 526,814</t>
  </si>
  <si>
    <t>14,4</t>
  </si>
  <si>
    <t>850326864</t>
  </si>
  <si>
    <t>1. TK Povrly - Děčín P2431 v km 526,814</t>
  </si>
  <si>
    <t>1853106743</t>
  </si>
  <si>
    <t>"P2431"60</t>
  </si>
  <si>
    <t>1542498063</t>
  </si>
  <si>
    <t>1610796654</t>
  </si>
  <si>
    <t>0,126</t>
  </si>
  <si>
    <t>1953250391</t>
  </si>
  <si>
    <t>15*33</t>
  </si>
  <si>
    <t>5955101005</t>
  </si>
  <si>
    <t>Kamenivo drcené štěrk frakce 31,5/63 třídy min. BII</t>
  </si>
  <si>
    <t>864350401</t>
  </si>
  <si>
    <t>495*1,5</t>
  </si>
  <si>
    <t>9902300300</t>
  </si>
  <si>
    <t>Doprava jednosměrná mechanizací o nosnosti přes 3,5 t sypanin (kameniva, písku, suti, dlažebních kostek, atd.) do 30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</si>
  <si>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1522427894</t>
  </si>
  <si>
    <t>380205769</t>
  </si>
  <si>
    <t>05 - SO 05 - PS Roudnice n. L.</t>
  </si>
  <si>
    <t>-342704390</t>
  </si>
  <si>
    <t xml:space="preserve">"ŽST  Dolní Beřkovice 1.SK"0,145</t>
  </si>
  <si>
    <t xml:space="preserve">"ŽST  Dolní Beřkovice 2.SK"0,075</t>
  </si>
  <si>
    <t>"ŽST Hněvice 1.SK"1,280</t>
  </si>
  <si>
    <t>"ŽST Hněvice 2.SK"0,585</t>
  </si>
  <si>
    <t>"ŽST Roudnice n/L 1.SK"0,575</t>
  </si>
  <si>
    <t>"ŽST Roudnice n/L 2.SK"0,725</t>
  </si>
  <si>
    <t>5909042020</t>
  </si>
  <si>
    <t>Přesná úprava GPK výhybky směrové a výškové uspořádání pražce betonové. Poznámka: 1. V cenách jsou započteny náklady na úpravu směrového a výškového uspořádání strojní linkou ASP do projektované polohy s přesným zaměřením její prostorové polohy, úpravu KL</t>
  </si>
  <si>
    <t>2079610552</t>
  </si>
  <si>
    <t xml:space="preserve">ŽST  Dolní Beřkovice </t>
  </si>
  <si>
    <t>360</t>
  </si>
  <si>
    <t>ŽST Hněvice</t>
  </si>
  <si>
    <t>910</t>
  </si>
  <si>
    <t>ŽST Roudnice n/L</t>
  </si>
  <si>
    <t>330</t>
  </si>
  <si>
    <t>5909042010</t>
  </si>
  <si>
    <t>Přesná úprava GPK výhybky směrové a výškové uspořádání pražce dřevěné nebo ocelové. Poznámka: 1. V cenách jsou započteny náklady na úpravu směrového a výškového uspořádání strojní linkou ASP do projektované polohy s přesným zaměřením její prostorové poloh</t>
  </si>
  <si>
    <t>-2080261603</t>
  </si>
  <si>
    <t xml:space="preserve">ŽST  Roudnice n/L</t>
  </si>
  <si>
    <t>70</t>
  </si>
  <si>
    <t>465917414</t>
  </si>
  <si>
    <t>50+150+100</t>
  </si>
  <si>
    <t>5905095030</t>
  </si>
  <si>
    <t>Úprava kolejového lože ojediněle ručně ve výhybce lože otevřené. Poznámka: 1. V cenách jsou započteny náklady na úpravu KL koleje a výhybek ojediněle vidlemi. 2. V cenách nejsou obsaženy náklady na doplnění a dodávku kameniva.</t>
  </si>
  <si>
    <t>-162029560</t>
  </si>
  <si>
    <t>"úprava žlábku v jazykové části Dolní Beřkovice"120</t>
  </si>
  <si>
    <t>"úprava žlábku v jazykové části Hněvice"190</t>
  </si>
  <si>
    <t>"úprava žlábku v jazykové části Roudnice n/L"80</t>
  </si>
  <si>
    <t>5909010410</t>
  </si>
  <si>
    <t>Ojedinělé ruční podbití pražců výhybkových betonových délky do 3 m. Poznámka: 1. V cenách jsou započteny náklady na podbití pražce oboustranně v otevřeném i zapuštěném KL, odstranění kameniva, zdvih, ruční podbití, úprava profilu KL a případná úprava sníž</t>
  </si>
  <si>
    <t>-1311251615</t>
  </si>
  <si>
    <t>"ŽST Hněvice"52</t>
  </si>
  <si>
    <t>"ŽST Roudnice n/L"20</t>
  </si>
  <si>
    <t>5909010110</t>
  </si>
  <si>
    <t>Ojedinělé ruční podbití pražců výhybkových dřevěných délky do 3 m. Poznámka: 1. V cenách jsou započteny náklady na podbití pražce oboustranně v otevřeném i zapuštěném KL, odstranění kameniva, zdvih, ruční podbití, úprava profilu KL a případná úprava sníže</t>
  </si>
  <si>
    <t>1890945606</t>
  </si>
  <si>
    <t>"ŽST Roudnice n/L"4</t>
  </si>
  <si>
    <t>876122467</t>
  </si>
  <si>
    <t>"ŽST Dolní Beřkovice"0,145+0,075</t>
  </si>
  <si>
    <t>"ŽST Hněvice"1,280+0,585</t>
  </si>
  <si>
    <t>"ŽST Roudnice n/L"0,575+0,725</t>
  </si>
  <si>
    <t>5909050040</t>
  </si>
  <si>
    <t>Stabilizace kolejového lože výhybky stávajícího. Poznámka: 1. V cenách jsou započteny náklady na stabilizaci v režimu s řízeným (konstantním) poklesem včetně měření a předání tištěných výstupů.</t>
  </si>
  <si>
    <t>1220808602</t>
  </si>
  <si>
    <t>360+910+70+330</t>
  </si>
  <si>
    <t>1516004335</t>
  </si>
  <si>
    <t>(2+7+5)*33</t>
  </si>
  <si>
    <t>1362252629</t>
  </si>
  <si>
    <t>462*1,6</t>
  </si>
  <si>
    <t>Doprava jednosměrná mechanizací o nosnosti přes 3,5 t sypanin (kameniva, písku, suti, dlažebních kostek, atd.) do 60 km Poznámka: 1. Ceny jsou určeny pro dopravu silničními i kolejovými vozidly. 2. V cenách jednosměrné dopravy jsou započteny náklady na př</t>
  </si>
  <si>
    <t>-626554955</t>
  </si>
  <si>
    <t>"štěrk" 739,200</t>
  </si>
  <si>
    <t>5913035010</t>
  </si>
  <si>
    <t>Demontáž celopryžové přejezdové konstrukce málo zatížené v koleji část vnější a vnitřní bez závěrných zídek. Poznámka: 1. V cenách jsou započteny náklady na demontáž konstrukce, naložení na dopravní prostředek.</t>
  </si>
  <si>
    <t>1510182804</t>
  </si>
  <si>
    <t>"služební přejezd"1,2</t>
  </si>
  <si>
    <t>5913040010</t>
  </si>
  <si>
    <t>Montáž celopryžové přejezdové konstrukce málo zatížené v koleji část vnější a vnitřní bez závěrných zídek. Poznámka: 1. V cenách jsou započteny náklady na montáž konstrukce. 2. V cenách nejsou obsaženy náklady na dodávku materiálu.</t>
  </si>
  <si>
    <t>-479226803</t>
  </si>
  <si>
    <t>613005023</t>
  </si>
  <si>
    <t>"ŽST Hněvice 1.SK služ.přejezd"2*1,2</t>
  </si>
  <si>
    <t>-647239087</t>
  </si>
  <si>
    <t>5914110140</t>
  </si>
  <si>
    <t>Oprava nástupiště z prefabrikátů desky. Poznámka: 1. V cenách jsou započteny náklady na manipulaci a naložení výzisku kameniva na dopravní prostředek. 2. V cenách nejsou obsaženy náklady na dodávku materiálu.</t>
  </si>
  <si>
    <t>Sborník UOŽI 01 2021</t>
  </si>
  <si>
    <t>1305341488</t>
  </si>
  <si>
    <t>"ŽST Hněvicwe u 1.SK km 467,358-467,593"219</t>
  </si>
  <si>
    <t>5913275035</t>
  </si>
  <si>
    <t>Výměna dílů komunikace ze zámkové dlažby uložení v podsypu. Poznámka: 1. V cenách jsou započteny náklady na výměnu dlažby nebo obrubníku a naložení výzisku na dopravní prostředek. 2. V cenách nejsou obsaženy náklady na dodávku materiálu.</t>
  </si>
  <si>
    <t>m2</t>
  </si>
  <si>
    <t>284288557</t>
  </si>
  <si>
    <t>0,30*219</t>
  </si>
  <si>
    <t>19</t>
  </si>
  <si>
    <t>5964161010</t>
  </si>
  <si>
    <t>Beton lehce zhutnitelný C 20/25;X0 F5 2 285 2 765</t>
  </si>
  <si>
    <t>-1103763597</t>
  </si>
  <si>
    <t>"beton"219*0,1*0,1</t>
  </si>
  <si>
    <t>20</t>
  </si>
  <si>
    <t>9902100300</t>
  </si>
  <si>
    <t>Doprava obousměrná (např. dodávek z vlastních zásob zhotovitele nebo objednatele nebo výzisku) mechanizací o nosnosti přes 3,5 t sypanin (kameniva, písku, suti, dlažebních kostek, atd.) do 30 km Poznámka: 1. Ceny jsou určeny pro dopravu silničními i kolej</t>
  </si>
  <si>
    <t>1270037239</t>
  </si>
  <si>
    <t>beton</t>
  </si>
  <si>
    <t>2,190*2,2</t>
  </si>
  <si>
    <t>9902100100</t>
  </si>
  <si>
    <t>Doprava obousměrná (např. dodávek z vlastních zásob zhotovitele nebo objednatele nebo výzisku) mechanizací o nosnosti přes 3,5 t sypanin (kameniva, písku, suti, dlažebních kostek, atd.) do 10 km Poznámka: 1. Ceny jsou určeny pro dopravu silničními i kolej</t>
  </si>
  <si>
    <t>183329684</t>
  </si>
  <si>
    <t>dlažba do Roudnice</t>
  </si>
  <si>
    <t>1,5</t>
  </si>
  <si>
    <t>06 - SO 06 - PS Lovosice</t>
  </si>
  <si>
    <t>-107524116</t>
  </si>
  <si>
    <t>"ŽST Hrobce 1.SK"1,465</t>
  </si>
  <si>
    <t>"ŽST Hrobce 2.SK"0,665</t>
  </si>
  <si>
    <t xml:space="preserve">"ŽST  Lovosice 1.SK a 1.TK"0,590+1,700</t>
  </si>
  <si>
    <t xml:space="preserve">"ŽST  Lovosice 2.SK a 2.TK"0,715</t>
  </si>
  <si>
    <t>-848023088</t>
  </si>
  <si>
    <t>"ŽST Hrobce"400</t>
  </si>
  <si>
    <t>"ŽST Hrobce spojka vč.2-3"50</t>
  </si>
  <si>
    <t xml:space="preserve">"ŽST  Lovosice"450</t>
  </si>
  <si>
    <t>-1719206838</t>
  </si>
  <si>
    <t>1,465+0,665+0,590+0,715</t>
  </si>
  <si>
    <t>-972883644</t>
  </si>
  <si>
    <t>400+50+450</t>
  </si>
  <si>
    <t>-1469530161</t>
  </si>
  <si>
    <t>(7+9)*33</t>
  </si>
  <si>
    <t>980171537</t>
  </si>
  <si>
    <t>528*1,6</t>
  </si>
  <si>
    <t>-714696653</t>
  </si>
  <si>
    <t>5905095020</t>
  </si>
  <si>
    <t>Úprava kolejového lože ojediněle ručně v koleji lože zapuštěné. Poznámka: 1. V cenách jsou započteny náklady na úpravu KL koleje a výhybek ojediněle vidlemi. 2. V cenách nejsou obsaženy náklady na doplnění a dodávku kameniva.</t>
  </si>
  <si>
    <t>616858461</t>
  </si>
  <si>
    <t>100</t>
  </si>
  <si>
    <t>2012769307</t>
  </si>
  <si>
    <t>150</t>
  </si>
  <si>
    <t>5905095040</t>
  </si>
  <si>
    <t>Úprava kolejového lože ojediněle ručně ve výhybce lože zapuštěné. Poznámka: 1. V cenách jsou započteny náklady na úpravu KL koleje a výhybek ojediněle vidlemi. 2. V cenách nejsou obsaženy náklady na doplnění a dodávku kameniva.</t>
  </si>
  <si>
    <t>-1964537439</t>
  </si>
  <si>
    <t>úprava žlábku v jazykové části</t>
  </si>
  <si>
    <t>90+95</t>
  </si>
  <si>
    <t>-365535018</t>
  </si>
  <si>
    <t xml:space="preserve">BRENS km 491,464 v 1.TK a v 2.TK </t>
  </si>
  <si>
    <t>2*7,2</t>
  </si>
  <si>
    <t xml:space="preserve">BRENS km 492,765 v 1.TK </t>
  </si>
  <si>
    <t>-1283038282</t>
  </si>
  <si>
    <t>1782199731</t>
  </si>
  <si>
    <t>Hrobce 1.SK</t>
  </si>
  <si>
    <t>-1795327716</t>
  </si>
  <si>
    <t>"beton"40*0,1*0,1</t>
  </si>
  <si>
    <t>Doprava obousměrná mechanizací o nosnosti přes 3,5 t sypanin (kameniva, písku, suti, dlažebních kostek, atd.) do 30 km Poznámka: 1. Ceny jsou určeny pro dopravu silničními i kolejovými vozidly. 2. V cenách obousměrné dopravy jsou započteny náklady na přep</t>
  </si>
  <si>
    <t>-354075532</t>
  </si>
  <si>
    <t>"nový beton"0,4*2,2</t>
  </si>
  <si>
    <t>540025657</t>
  </si>
  <si>
    <t>dlažba do Lovosic</t>
  </si>
  <si>
    <t>0,5</t>
  </si>
  <si>
    <t>1127369978</t>
  </si>
  <si>
    <t>1*3</t>
  </si>
  <si>
    <t>07 - SO 07 - PS Ústí n. L.</t>
  </si>
  <si>
    <t>-1743355369</t>
  </si>
  <si>
    <t xml:space="preserve">"ŽST  Prackovice 1.SK a 2.SK"1,215+1,365</t>
  </si>
  <si>
    <t>-1519252863</t>
  </si>
  <si>
    <t xml:space="preserve">ŽST  Prackovice </t>
  </si>
  <si>
    <t>420</t>
  </si>
  <si>
    <t>5909032010</t>
  </si>
  <si>
    <t>Přesná úprava GPK koleje směrové a výškové uspořádání pražce dřevěné nebo ocelové. Poznámka: 1. V cenách jsou započteny náklady na úpravu směrového a výškového uspořádání strojní linkou ASP do projektované polohy s přesným zaměřením její prostorové polohy</t>
  </si>
  <si>
    <t>327910138</t>
  </si>
  <si>
    <t>"ŽST Ústí n.L. sever"0,1</t>
  </si>
  <si>
    <t>-945653366</t>
  </si>
  <si>
    <t>"ŽST Ústí n.L. sever"100</t>
  </si>
  <si>
    <t>-1673484302</t>
  </si>
  <si>
    <t>(8+1)*33</t>
  </si>
  <si>
    <t>-530430041</t>
  </si>
  <si>
    <t>(9*33)*1,5</t>
  </si>
  <si>
    <t>9902300200</t>
  </si>
  <si>
    <t>Doprava jednosměrná mechanizací o nosnosti přes 3,5 t sypanin (kameniva, písku, suti, dlažebních kostek, atd.) do 20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</si>
  <si>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-747049324</t>
  </si>
  <si>
    <t>445,5</t>
  </si>
  <si>
    <t>-1877799546</t>
  </si>
  <si>
    <t>150+50</t>
  </si>
  <si>
    <t>-638972432</t>
  </si>
  <si>
    <t>"úprava v jazykové části"90+20</t>
  </si>
  <si>
    <t>Ojedinělé ruční podbití pražců výhybkových betonových délky do 3 m. Poznámka: 1. V cenách jsou započteny náklady na podbití pražce oboustranně v otevřeném i zapuštěném KL, odstranění kameniva, zdvih, ruční podbití, úprava profilu KL a případná úprava snížení pod patou kolejnice.</t>
  </si>
  <si>
    <t>-743436382</t>
  </si>
  <si>
    <t>145585675</t>
  </si>
  <si>
    <t>"ŽST Ústí nad Labem sever"4</t>
  </si>
  <si>
    <t>-1091985127</t>
  </si>
  <si>
    <t>oprava výšky - nástupiště Prackovice 2.TK</t>
  </si>
  <si>
    <t>-1726070763</t>
  </si>
  <si>
    <t>"malta pod Tischer"40*0,15*0,05</t>
  </si>
  <si>
    <t>-2036679875</t>
  </si>
  <si>
    <t>"malta"0,3*2,2</t>
  </si>
  <si>
    <t>08 - SO 08 - PS Děčín</t>
  </si>
  <si>
    <t>317478566</t>
  </si>
  <si>
    <t>"1.SK a 1.TK"1,515</t>
  </si>
  <si>
    <t>"2.SK a 2.TK"0,965</t>
  </si>
  <si>
    <t>"106,SK"0,625</t>
  </si>
  <si>
    <t>"108.SK"0,750</t>
  </si>
  <si>
    <t>"112.SK"0,750</t>
  </si>
  <si>
    <t>-1309370717</t>
  </si>
  <si>
    <t xml:space="preserve">ŽST  Děčín hl.n.</t>
  </si>
  <si>
    <t>-391516359</t>
  </si>
  <si>
    <t>1,515+0,965</t>
  </si>
  <si>
    <t>1814479150</t>
  </si>
  <si>
    <t>322081096</t>
  </si>
  <si>
    <t>12*33</t>
  </si>
  <si>
    <t>-1221887862</t>
  </si>
  <si>
    <t>396*1,5</t>
  </si>
  <si>
    <t>9902300400</t>
  </si>
  <si>
    <t>Doprava jednosměrná mechanizací o nosnosti přes 3,5 t sypanin (kameniva, písku, suti, dlažebních kostek, atd.) do 40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</si>
  <si>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-845806653</t>
  </si>
  <si>
    <t>-1424533265</t>
  </si>
  <si>
    <t>940162726</t>
  </si>
  <si>
    <t>"úprava v jazykové části"90</t>
  </si>
  <si>
    <t>09 - SO 09 - PS Roudnice n. L.</t>
  </si>
  <si>
    <t>-234864077</t>
  </si>
  <si>
    <t xml:space="preserve">TK Čížkovice – Libochovice </t>
  </si>
  <si>
    <t>80*4</t>
  </si>
  <si>
    <t xml:space="preserve">TK Roudnice – Straškov </t>
  </si>
  <si>
    <t>50*4</t>
  </si>
  <si>
    <t>Úroveň 4:</t>
  </si>
  <si>
    <t>10a - SO 10a - PS Lovosice</t>
  </si>
  <si>
    <t>5909031020</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</si>
  <si>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t>
  </si>
  <si>
    <t>-508516439</t>
  </si>
  <si>
    <t>"TK Úpořiny – Radejčín"2,200</t>
  </si>
  <si>
    <t>-1239958878</t>
  </si>
  <si>
    <t>TK Úpořiny – Radejčín</t>
  </si>
  <si>
    <t>1437095757</t>
  </si>
  <si>
    <t>"GPK"297*1,5</t>
  </si>
  <si>
    <t>-1978644093</t>
  </si>
  <si>
    <t>1992075896</t>
  </si>
  <si>
    <t>1490312421</t>
  </si>
  <si>
    <t>1*2</t>
  </si>
  <si>
    <t>10b - SO 10b - PS Lovosice</t>
  </si>
  <si>
    <t>"TK Lovosice - Blíževedly km 65,600-66,600 a km 68,350-69,100"1,850</t>
  </si>
  <si>
    <t>TK Lovosice - Blíževedly</t>
  </si>
  <si>
    <t>8*33</t>
  </si>
  <si>
    <t>Doplnění KL</t>
  </si>
  <si>
    <t>(5*38)+(2*33)</t>
  </si>
  <si>
    <t>"GPK"264*1,5</t>
  </si>
  <si>
    <t>"doplnění KL"256*1,5</t>
  </si>
  <si>
    <t>11 - SO 11 - PS Děčín hl.n.</t>
  </si>
  <si>
    <t>1066542042</t>
  </si>
  <si>
    <t>"TK Děčín západ - Telnice"1,760</t>
  </si>
  <si>
    <t>-1338969349</t>
  </si>
  <si>
    <t>"TK Děčín západ - Telnice"6*33</t>
  </si>
  <si>
    <t>"TK M.Chvojno - Telnice"1*38</t>
  </si>
  <si>
    <t>-2081017320</t>
  </si>
  <si>
    <t>236*1,5</t>
  </si>
  <si>
    <t>1576336115</t>
  </si>
  <si>
    <t>1195702484</t>
  </si>
  <si>
    <t>2 - VRN</t>
  </si>
  <si>
    <t>022101001</t>
  </si>
  <si>
    <t>Geodetické práce Geodetické práce před opravou</t>
  </si>
  <si>
    <t>kpl</t>
  </si>
  <si>
    <t>164259498</t>
  </si>
  <si>
    <t>022101011</t>
  </si>
  <si>
    <t>Geodetické práce Geodetické práce v průběhu opravy</t>
  </si>
  <si>
    <t>2088050536</t>
  </si>
  <si>
    <t>022101021</t>
  </si>
  <si>
    <t>Geodetické práce Geodetické práce po ukončení opravy</t>
  </si>
  <si>
    <t>1291174648</t>
  </si>
  <si>
    <t>022111011</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</si>
  <si>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</si>
  <si>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1444167015</t>
  </si>
  <si>
    <t>022111001</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</si>
  <si>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</si>
  <si>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1398222401</t>
  </si>
  <si>
    <t>023131001</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</si>
  <si>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</si>
  <si>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-1286955346</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</si>
  <si>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</si>
  <si>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</si>
  <si>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1009274469</t>
  </si>
  <si>
    <t>P</t>
  </si>
  <si>
    <t>Poznámka k položce:_x000d_
Základna pro výpočet - ZRN</t>
  </si>
  <si>
    <t>B - mimo koridor</t>
  </si>
  <si>
    <t>12 - SO 12 - PS Litoměřice</t>
  </si>
  <si>
    <t>PS Litoměřice</t>
  </si>
  <si>
    <t>-1200274847</t>
  </si>
  <si>
    <t>"1. SK Liběchov km 379,820 - 380,050"0,230</t>
  </si>
  <si>
    <t>"2. SK Liběchov km 379,820 - 380,050"0,230</t>
  </si>
  <si>
    <t>"1. TK Liběchov - Štětí km 384,300 - 384,700"0,400</t>
  </si>
  <si>
    <t>"2. TK Liběchov - Štětí km 381,400 - 381,700"0,300</t>
  </si>
  <si>
    <t>"2. TK Liběchov - Štětí km 382,300 - 382,400"0,100</t>
  </si>
  <si>
    <t>"1. SK Štětí km 385,260 - 385,600"0,340</t>
  </si>
  <si>
    <t>"2. SK Štětí km 385,260 - 385,600"0,340</t>
  </si>
  <si>
    <t>"2. SK Štětí km 385,780 - 385,880"0,100</t>
  </si>
  <si>
    <t>"1.TK Štětí - Hoštka km 386,100– 386,300"0,200</t>
  </si>
  <si>
    <t>"1.TK Štětí - Hoštka km 386,870 – 387,650"0,780</t>
  </si>
  <si>
    <t>"1.TK Štětí - Hoštka km 389,300 – 390,500"1,200</t>
  </si>
  <si>
    <t>"1.TK Štětí - Hoštka km 391,160 – 391,650"0,490</t>
  </si>
  <si>
    <t>"2.TK Štětí - Hoštka km 387,050 – 388,200"1,150</t>
  </si>
  <si>
    <t>"2.TK Štětí - Hoštka km 389,300 – 389,700"0,400</t>
  </si>
  <si>
    <t>"1. SK Hoštka km 392,100-392,350"0,250</t>
  </si>
  <si>
    <t>"2. SK Hoštka km 392,100-392,350"0,250</t>
  </si>
  <si>
    <t>"1.TK Hoštka - Polepy km 395,250 - 395,750"0,500</t>
  </si>
  <si>
    <t>"1.TK Hoštka - Polepy km 396,350 - 396,550"0,200</t>
  </si>
  <si>
    <t>"1.TK Hoštka - Polepy km 396,950 - 397,200"0,250</t>
  </si>
  <si>
    <t>"2.TK Hoštka - Polepy km 395,250 - 395,700"0,450</t>
  </si>
  <si>
    <t xml:space="preserve">"1.TK  Litoměřice – Polepy km 398,600 - 398,800"0,200</t>
  </si>
  <si>
    <t xml:space="preserve">"1.TK  Litoměřice – Polepy km 399,200 - 401,100"1,900</t>
  </si>
  <si>
    <t xml:space="preserve">"1.TK  Litoměřice – Polepy km 401,450 - 401,600"0,150</t>
  </si>
  <si>
    <t xml:space="preserve">"1.TK  Litoměřice – Polepy km 404,500 - 405,050"0,550</t>
  </si>
  <si>
    <t>"2.TK Polepy - Litoměřice km 398,950 – 399,600"0,650</t>
  </si>
  <si>
    <t>"2.TK Polepy - Litoměřice km 400,880 – 401,050"0,170</t>
  </si>
  <si>
    <t>"2.TK Polepy - Litoměřice km 401,350 – 401,600"0,250</t>
  </si>
  <si>
    <t>"2.TK Polepy - Litoměřice km 401,950 – 402,900"0,950</t>
  </si>
  <si>
    <t>"2.TK Polepy - Litoměřice km 403,900 – 404,300"0,400</t>
  </si>
  <si>
    <t>"2.TK Polepy - Litoměřice km 405,050 – 405,250"0,200</t>
  </si>
  <si>
    <t xml:space="preserve">"1.TK  Velké Žernoseky – Litoměřice dolní km 409,430 – 410,650"1,220</t>
  </si>
  <si>
    <t xml:space="preserve">"1.TK  Velké Žernoseky – Litoměřice dolní km 410,900 – 411,200"0,300</t>
  </si>
  <si>
    <t>"1.SK Velké Žernoseky km 412,090-412,450"0,360</t>
  </si>
  <si>
    <t>"2.SK Velké Žernoseky km 412,090-412,450"0,360</t>
  </si>
  <si>
    <t>"2.TK Sebuzín-Velké Žernoseky km 414,800-414,970"0,170</t>
  </si>
  <si>
    <t>"2.TK Sebuzín-Velké Žernoseky km 415,470-415,700"0,230</t>
  </si>
  <si>
    <t>"2.TK Sebuzín-Velké Žernoseky km 418,780-419,350"0,570</t>
  </si>
  <si>
    <t>"2.TK Sebuzín-Velké Žernoseky km 421,700-422,195"0,495</t>
  </si>
  <si>
    <t>"1.SK žst. Litoměřice dolní km 406,385 - 406,800"0,415</t>
  </si>
  <si>
    <t>"1.SK žst. Litoměřice dolní km 407,300 - 407,600"0,300</t>
  </si>
  <si>
    <t>"2.SK žst. Litoměřice dolní km 406,385 - 406,540"0,155</t>
  </si>
  <si>
    <t>"2.SK žst. Litoměřice dolní km 407,300 - 407,600"0,300</t>
  </si>
  <si>
    <t>"1.SK Sebuzín 422,650 - 422,950"0,300</t>
  </si>
  <si>
    <t>"2.SK Sebuzín 422,400 - 422,500"0,100</t>
  </si>
  <si>
    <t>Přesná úprava GPK výhybky směrové a výškové uspořádání pražce dřevěné nebo ocelové.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</si>
  <si>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223942636</t>
  </si>
  <si>
    <t>"1. SK Liběchov v.č.5, v.č.1 a v.č.3+spojky"180</t>
  </si>
  <si>
    <t>"2. SK Liběchov v.č.6, v.č.2, v.č.4+spojky"180</t>
  </si>
  <si>
    <t>"1. SK Štětí v.č. 5, v.č. 1, v.č. 3"180</t>
  </si>
  <si>
    <t>"2. SK Štětí v.č. 6, v.č. 2, v.č. 4"180</t>
  </si>
  <si>
    <t>"1.SK žst.Litoměřice dolní v.č.1, v.č.3, v.č.5"200</t>
  </si>
  <si>
    <t>"1.SK žst.Litoměřice dolní v.č.21 a v.č.23"120*2</t>
  </si>
  <si>
    <t>"2.SK žst.Litoměřice dolní v.č.2, v.č.4, v.č.6"200*2</t>
  </si>
  <si>
    <t>"2.SK žst.Litoměřice dolní v.č.22, v.č.24, v.č.20"180*2</t>
  </si>
  <si>
    <t>"1.SK Velké Žernoseky v.č.5, v.č.1 a v.č.3"180</t>
  </si>
  <si>
    <t>"2.SK Velké Žernoseky v.č.6, v.č.2 a v.č.4"180</t>
  </si>
  <si>
    <t>"1.SK žst.Sebuzín v.č.6"0</t>
  </si>
  <si>
    <t>1050827716</t>
  </si>
  <si>
    <t>-1195316605</t>
  </si>
  <si>
    <t>800*1,44</t>
  </si>
  <si>
    <t>7594105010</t>
  </si>
  <si>
    <t>Odpojení a zpětné připojení lan propojovacích jednoho stykového transformátoru - včetně odpojení a připevnění lanového propojení na pražce nebo montážní trámky</t>
  </si>
  <si>
    <t>2094864917</t>
  </si>
  <si>
    <t>1+1+1+1+1+1+2+1+1+1+1+1+1+4+1+1+2+1+1+2+1+1+1+1+1+3+2+2+1+2</t>
  </si>
  <si>
    <t>-1773430783</t>
  </si>
  <si>
    <t>"Liběchov"1+1</t>
  </si>
  <si>
    <t>"Štětí"1+1+1</t>
  </si>
  <si>
    <t>"1.TK Štětí-Hoštka"1</t>
  </si>
  <si>
    <t>"2.TK Štětí-Hoštka"1</t>
  </si>
  <si>
    <t>"1.SK Hoštka"1</t>
  </si>
  <si>
    <t>"2.SK Hoštka"1</t>
  </si>
  <si>
    <t>"1.TK Litoměřice-Polepy"2+1</t>
  </si>
  <si>
    <t>"2.TK Litoměřice-Polepy"1</t>
  </si>
  <si>
    <t>"1.SK žst.Litoměřice dolní "1+1</t>
  </si>
  <si>
    <t>"2.SK žst.Litoměřice dolní "1+1</t>
  </si>
  <si>
    <t>"1.TK Velké Žernoseky-Litoměřice"1</t>
  </si>
  <si>
    <t>"1.SK Velké Žernoseky"1</t>
  </si>
  <si>
    <t>"2.SK Velké Žernoseky"1</t>
  </si>
  <si>
    <t>"2.TK Sebuzín-Velké Žernoseky"2</t>
  </si>
  <si>
    <t>-1973701170</t>
  </si>
  <si>
    <t>7592007050</t>
  </si>
  <si>
    <t>Demontáž počítacího bodu (senzoru) RSR 180</t>
  </si>
  <si>
    <t>1960667545</t>
  </si>
  <si>
    <t>"SK Liběchov"3+3</t>
  </si>
  <si>
    <t xml:space="preserve">"1. TK Štětí - Hošťka km 391,260"1 </t>
  </si>
  <si>
    <t>7592005050</t>
  </si>
  <si>
    <t>Montáž počítacího bodu (senzoru) RSR 180 - uložení a připevnění na určené místo, seřízení polohy, přezkoušení</t>
  </si>
  <si>
    <t>-971299712</t>
  </si>
  <si>
    <t>5915007020</t>
  </si>
  <si>
    <t>Zásyp jam nebo rýh sypaninou na železničním spodku se zhutněním. Poznámka: 1. Ceny zásypu jam a rýh se zhutněním jsou určeny pro jakoukoliv míru zhutnění.</t>
  </si>
  <si>
    <t>-1862195613</t>
  </si>
  <si>
    <t>"zásyp přechodů Liběchov, Hoštka, P2953, P2956"3,555</t>
  </si>
  <si>
    <t>5955101025</t>
  </si>
  <si>
    <t>Kamenivo drcené drť frakce 4/8</t>
  </si>
  <si>
    <t>-437377725</t>
  </si>
  <si>
    <t>"zásyp přechodů Liběchov, Hoštka, P2953, P2956"5</t>
  </si>
  <si>
    <t>5913070020</t>
  </si>
  <si>
    <t>Demontáž betonové přejezdové konstrukce část vnitřní. Poznámka: 1. V cenách jsou započteny náklady na demontáž konstrukce a naložení na dopravní prostředek.</t>
  </si>
  <si>
    <t>744761192</t>
  </si>
  <si>
    <t>"P2953-1.TK Hoštka-Polepy"6</t>
  </si>
  <si>
    <t>"P2956-1.TK Litoměřice - Polepy"6</t>
  </si>
  <si>
    <t>"P2957"8,4</t>
  </si>
  <si>
    <t>"P2960"7,2</t>
  </si>
  <si>
    <t>5913075020</t>
  </si>
  <si>
    <t>Montáž betonové přejezdové konstrukce část vnitřní. Poznámka: 1. V cenách jsou započteny náklady na montáž konstrukce. 2. V cenách nejsou obsaženy náklady na dodávku materiálu.</t>
  </si>
  <si>
    <t>-1226373160</t>
  </si>
  <si>
    <t>-738617019</t>
  </si>
  <si>
    <t>"P2949"6</t>
  </si>
  <si>
    <t>-59951411</t>
  </si>
  <si>
    <t>591307001R</t>
  </si>
  <si>
    <t>-2081649053</t>
  </si>
  <si>
    <t xml:space="preserve">bet. přechody vč. zásypu kamenivem: </t>
  </si>
  <si>
    <t>"2. SK Liběchov"3*2</t>
  </si>
  <si>
    <t>"1.SK Hoštka"3*3</t>
  </si>
  <si>
    <t>"2.SK Hoštka"3*2</t>
  </si>
  <si>
    <t>591307501R</t>
  </si>
  <si>
    <t>988736669</t>
  </si>
  <si>
    <t>-1505328069</t>
  </si>
  <si>
    <t>"P2958"8,4</t>
  </si>
  <si>
    <t>58491411</t>
  </si>
  <si>
    <t>5913235020</t>
  </si>
  <si>
    <t>Dělení AB komunikace řezáním hloubky do 20 cm. Poznámka: 1. V cenách jsou započteny náklady na provedení úkolu.</t>
  </si>
  <si>
    <t>-1179629009</t>
  </si>
  <si>
    <t>"P2957"29</t>
  </si>
  <si>
    <t>"P2960"34,4</t>
  </si>
  <si>
    <t>5913240020</t>
  </si>
  <si>
    <t>Odstranění AB komunikace odtěžením nebo frézováním hloubky do 20 cm. Poznámka: 1. V cenách jsou započteny náklady na odtěžení nebo frézování a naložení výzisku na dopravní prostředek.</t>
  </si>
  <si>
    <t>1576060557</t>
  </si>
  <si>
    <t>"P2957" 51</t>
  </si>
  <si>
    <t>"P2960"20</t>
  </si>
  <si>
    <t>22</t>
  </si>
  <si>
    <t>5913255040</t>
  </si>
  <si>
    <t>Zřízení konstrukce vozovky asfaltobetonové s podkladní, ložní a obrusnou vrstvou tloušťky do 20 cm. Poznámka: 1. V cenách jsou započteny náklady na zřízení vozovky s živičným na podkladu ze stmelených vrstev a na manipulaci. 2. V cenách nejsou obsaženy ná</t>
  </si>
  <si>
    <t>1132370051</t>
  </si>
  <si>
    <t>23</t>
  </si>
  <si>
    <t>5963146025</t>
  </si>
  <si>
    <t>Asfaltový beton ACP 22S 50/70 hrubozrnný podkladní vrstva</t>
  </si>
  <si>
    <t>-1733364414</t>
  </si>
  <si>
    <t>71*0,20*2,2</t>
  </si>
  <si>
    <t>24</t>
  </si>
  <si>
    <t>5908050010</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</si>
  <si>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t>
  </si>
  <si>
    <t>-982189279</t>
  </si>
  <si>
    <t>"P2949"24</t>
  </si>
  <si>
    <t>"P2953"24</t>
  </si>
  <si>
    <t>25</t>
  </si>
  <si>
    <t>5908050007</t>
  </si>
  <si>
    <t>Výměna upevnění podkladnicového komplety. Poznámka: 1. V cenách jsou započteny náklady na demontáž, výměnu a montáž, ošetření součástí mazivem a naložení výzisku na dopravní prostředek. 2. V cenách nejsou obsaženy náklady na vrtání pražce a dodávku materiálu.</t>
  </si>
  <si>
    <t>1171976660</t>
  </si>
  <si>
    <t>"P2956"32</t>
  </si>
  <si>
    <t>"P2957"36</t>
  </si>
  <si>
    <t>26</t>
  </si>
  <si>
    <t>5958125010</t>
  </si>
  <si>
    <t>Komplety s antikorozní úpravou ŽS 4 (svěrka ŽS4, šroub RS 1, matice M24, podložka Fe6)</t>
  </si>
  <si>
    <t>-992274478</t>
  </si>
  <si>
    <t>"P2949"48</t>
  </si>
  <si>
    <t>"P2953"48</t>
  </si>
  <si>
    <t>"P2956"64</t>
  </si>
  <si>
    <t>"P2957"72</t>
  </si>
  <si>
    <t>27</t>
  </si>
  <si>
    <t>5958158020</t>
  </si>
  <si>
    <t>Podložka pryžová pod patu kolejnice R65 183/151/6</t>
  </si>
  <si>
    <t>-1733467986</t>
  </si>
  <si>
    <t>"P2949" 24</t>
  </si>
  <si>
    <t>28</t>
  </si>
  <si>
    <t>Výměna upevnění bezpokladnicového komplety. Poznámka: 1. V cenách jsou započteny náklady na demontáž, výměnu a montáž, ošetření součástí mazivem a naložení výzisku na dopravní prostředek. 2. V cenách nejsou obsaženy náklady na vrtání pražce a dodávku mate</t>
  </si>
  <si>
    <t>-929704326</t>
  </si>
  <si>
    <t>"P2958"36</t>
  </si>
  <si>
    <t>29</t>
  </si>
  <si>
    <t>1311396696</t>
  </si>
  <si>
    <t>"P2958"72</t>
  </si>
  <si>
    <t>30</t>
  </si>
  <si>
    <t>1307697646</t>
  </si>
  <si>
    <t>"kamenivo BII" 1152</t>
  </si>
  <si>
    <t>"štěrk 4/8" 5</t>
  </si>
  <si>
    <t>31</t>
  </si>
  <si>
    <t>9902300700</t>
  </si>
  <si>
    <t>Doprava jednosměrná mechanizací o nosnosti přes 3,5 t sypanin (kameniva, písku, suti, dlažebních kostek, atd.) do 100 km Poznámka: 1. Ceny jsou určeny pro dopravu silničními i kolejovými vozidly. 2. V cenách jednosměrné dopravy jsou započteny náklady na p</t>
  </si>
  <si>
    <t>860449847</t>
  </si>
  <si>
    <t>"nový mat (upevn.)"0,285+0,010+0,076</t>
  </si>
  <si>
    <t>32</t>
  </si>
  <si>
    <t>Doprava jednosměrná mechanizací o nosnosti přes 3,5 t sypanin (kameniva, písku, suti, dlažebních kostek, atd.) do 30 km Poznámka: 1. Ceny jsou určeny pro dopravu silničními i kolejovými vozidly. 2. V cenách jednosměrné dopravy jsou započteny náklady na př</t>
  </si>
  <si>
    <t>-1918113208</t>
  </si>
  <si>
    <t>"nový mat - AB" 31,240</t>
  </si>
  <si>
    <t>33</t>
  </si>
  <si>
    <t>9902100400</t>
  </si>
  <si>
    <t>Doprava obousměrná mechanizací o nosnosti přes 3,5 t sypanin (kameniva, písku, suti, dlažebních kostek, atd.) do 40 km Poznámka: 1. Ceny jsou určeny pro dopravu silničními i kolejovými vozidly. 2. V cenách obousměrné dopravy jsou započteny náklady na přep</t>
  </si>
  <si>
    <t>-1075458306</t>
  </si>
  <si>
    <t>"vybour. AB"31,240</t>
  </si>
  <si>
    <t>"výzisk pryž.podl."0,01</t>
  </si>
  <si>
    <t>34</t>
  </si>
  <si>
    <t>Doprava obousměrná mechanizací o nosnosti přes 3,5 t sypanin (kameniva, písku, suti, dlažebních kostek, atd.) do 10 km Poznámka: 1. Ceny jsou určeny pro dopravu silničními i kolejovými vozidly. 2. V cenách obousměrné dopravy jsou započteny náklady na přep</t>
  </si>
  <si>
    <t>-1046310323</t>
  </si>
  <si>
    <t>"výzisk upevnění do žst."0,285+0,076</t>
  </si>
  <si>
    <t>35</t>
  </si>
  <si>
    <t>9909000100</t>
  </si>
  <si>
    <t>Poplatek za uložení suti nebo hmot na oficiální skládku Poznámka: 1. V cenách jsou započteny náklady na uložení stavebního odpadu na oficiální skládku. 2. Ceny jsou doporučené, je třeba zohlednit regionální rozdíly v cenách poplatků za uložení suti a od</t>
  </si>
  <si>
    <t>-2119932836</t>
  </si>
  <si>
    <t>"starý AB"31,240</t>
  </si>
  <si>
    <t>36</t>
  </si>
  <si>
    <t>9909000400</t>
  </si>
  <si>
    <t xml:space="preserve">Poplatek za likvidaci plastových součástí Poznámka: 1. V cenách jsou započteny náklady na uložení stavebního odpadu na oficiální skládku. 2. Ceny jsou doporučené, je třeba zohlednit regionální rozdíly v cenách poplatků za uložení suti a odpadů. Tyto se </t>
  </si>
  <si>
    <t>1445675334</t>
  </si>
  <si>
    <t>"pryž.podložky"0,01</t>
  </si>
  <si>
    <t>37</t>
  </si>
  <si>
    <t>1506326990</t>
  </si>
  <si>
    <t>"ASP, ASPV, bagr, lokotraktor, PUŠL"5</t>
  </si>
  <si>
    <t>13 - SO 13 - PS Děčín východ</t>
  </si>
  <si>
    <t>Přesná úprava GPK koleje směrové a výškové uspořádání pražce betonové.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</si>
  <si>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-1436051098</t>
  </si>
  <si>
    <t>"1.TK Ústí n/L Střekov - Sebuzín km 423,300 – 423,650"0,350</t>
  </si>
  <si>
    <t>"1.TK Ústí n/L Střekov - Sebuzín km 424,800 – 425,100"0,300</t>
  </si>
  <si>
    <t>"1.TK Ústí n/L Střekov - Sebuzín km 426,500 – 427,800"1,300</t>
  </si>
  <si>
    <t>"2.TK Sebuzín - Ústí n/L Střekov km 423,200 – 423,600"0,400</t>
  </si>
  <si>
    <t>"2.TK Sebuzín - Ústí n/L Střekov km 424,800 – 425,820"1,020</t>
  </si>
  <si>
    <t>"2.TK Sebuzín - Ústí n/L Střekov km 426,600 – 426,800"0,200</t>
  </si>
  <si>
    <t>"2.TK Sebuzín - Ústí n/L Střekov km 427,380 – 428,200"0,820</t>
  </si>
  <si>
    <t>"1.SK žst. Velké Březno km 438,900 – 439,360 a 439,490 - 439,700"0,670</t>
  </si>
  <si>
    <t>"2.SK žst. Velké Březno km 438,900 - 439,360 a 439,440 - 439,800"0,820</t>
  </si>
  <si>
    <t>"2.SK žst.Boletice km 449,730 - 450,290"0,560</t>
  </si>
  <si>
    <t>"1.TK Boletice - Děčín východ km 451,100 - 451,300"0,200</t>
  </si>
  <si>
    <t>"1.TK Boletice - Děčín východ km 452,550 - 453,600"1,050</t>
  </si>
  <si>
    <t>"1.TK Boletice - Děčín východ km 453,900 - 454,100"0,200</t>
  </si>
  <si>
    <t>"1.TK Boletice - Děčín východ km 454,700 - 455,600"0,900</t>
  </si>
  <si>
    <t>"2.TK Boletice - Děčín východ km 452,500 - 453,300"0,800</t>
  </si>
  <si>
    <t>"2.SK DC východ - dolní km 456,360 – 457,280"0,920</t>
  </si>
  <si>
    <t>186341621</t>
  </si>
  <si>
    <t>"1.SK žst.Velké Březno v.č.1, v.č.3, v.č.5"0,180</t>
  </si>
  <si>
    <t>"2.SK žst. Velké Březno v.č.2, v.č.4"0,120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</si>
  <si>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</si>
  <si>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-1409250638</t>
  </si>
  <si>
    <t>-468900291</t>
  </si>
  <si>
    <t>695*1,44</t>
  </si>
  <si>
    <t>-1419986463</t>
  </si>
  <si>
    <t>1+1+1+1+1+3+3+2+3+2+2+1</t>
  </si>
  <si>
    <t>1107186178</t>
  </si>
  <si>
    <t>"1.TK Ústí n/L Střekov - Sebuzín"1</t>
  </si>
  <si>
    <t>"2.TK Sebuzín - Ústí n/L Střekov"1+1+1</t>
  </si>
  <si>
    <t>"4.SK žst. ÚL Střekov"0</t>
  </si>
  <si>
    <t>2003064411</t>
  </si>
  <si>
    <t>7592007160</t>
  </si>
  <si>
    <t>Demontáž balízy úplná včetně upevňovací sady</t>
  </si>
  <si>
    <t>1375128977</t>
  </si>
  <si>
    <t>"km 455,385"3</t>
  </si>
  <si>
    <t>7592005162</t>
  </si>
  <si>
    <t>Montáž balízy do kolejiště pomocí mezikolejnicového upevňovadla (Clamp, Vortok apod)</t>
  </si>
  <si>
    <t>1697862780</t>
  </si>
  <si>
    <t>5917040040</t>
  </si>
  <si>
    <t>Kolejnicový mazník mechanický demontáž. Poznámka: 1. V cenách jsou započteny náklady na demontáž, nebo montáž včetně doplnění mazníku mazivem, natlakování, seřízení a kontrolu funkčnosti.a zajištění funkčnosti. 2. V cenách nejsou obsaženy náklady na dodávku materiálu.</t>
  </si>
  <si>
    <t>1874207904</t>
  </si>
  <si>
    <t>"km 424,900"1</t>
  </si>
  <si>
    <t>5917040030</t>
  </si>
  <si>
    <t>Kolejnicový mazník mechanický montáž. Poznámka: 1. V cenách jsou započteny náklady na demontáž, nebo montáž včetně doplnění mazníku mazivem, natlakování, seřízení a kontrolu funkčnosti.a zajištění funkčnosti. 2. V cenách nejsou obsaženy náklady na dodávku materiálu.</t>
  </si>
  <si>
    <t>2016466039</t>
  </si>
  <si>
    <t>5911707025</t>
  </si>
  <si>
    <t>Demontáž pojistných úhelníků na mostech tvar S49, T, A. Poznámka: 1. V cenách jsou započteny náklady na demontáž, manipulaci a naložení na dopravní prostředek nebo uložení mimo most.</t>
  </si>
  <si>
    <t>439119940</t>
  </si>
  <si>
    <t>5911709025</t>
  </si>
  <si>
    <t>Montáž pojistných úhelníků na mostech tvar S49, T, A. Poznámka: 1. V cenách jsou započteny náklady na montáž, vrtání otvorů pro vrtule. 2. V cenách nejsou obsaženy náklady na dodávku materiálu.</t>
  </si>
  <si>
    <t>1603057682</t>
  </si>
  <si>
    <t>-515376189</t>
  </si>
  <si>
    <t>"P2993-1.TK a 2.TK Boletice -Děčín východ"12*2</t>
  </si>
  <si>
    <t>"P2994-1.TK a 2.TK Boletice -Děčín východ"4,5*2</t>
  </si>
  <si>
    <t>-749876870</t>
  </si>
  <si>
    <t>-1005951605</t>
  </si>
  <si>
    <t>"P2976"6*2</t>
  </si>
  <si>
    <t>1127406439</t>
  </si>
  <si>
    <t>1688399986</t>
  </si>
  <si>
    <t>"P2977" 8,4*2</t>
  </si>
  <si>
    <t>-1913189029</t>
  </si>
  <si>
    <t>1650784784</t>
  </si>
  <si>
    <t>"P2993-1.TK a 2.TK" 61+56</t>
  </si>
  <si>
    <t>"P2994-1.TK a 2.TK" 31,2+27</t>
  </si>
  <si>
    <t>1393389852</t>
  </si>
  <si>
    <t>"P2993"78+48</t>
  </si>
  <si>
    <t>"P2994"30+20</t>
  </si>
  <si>
    <t>Zřízení konstrukce vozovky asfaltobetonové s podkladní, ložní a obrusnou vrstvou tloušťky do 20 cm. Poznámka: 1. V cenách jsou započteny náklady na zřízení vozovky s živičným na podkladu ze stmelených vrstev a na manipulaci. 2. V cenách nejsou obsaženy náklady na dodávku materiálu.</t>
  </si>
  <si>
    <t>-946079015</t>
  </si>
  <si>
    <t>-1413331224</t>
  </si>
  <si>
    <t>176*0,20*2,2</t>
  </si>
  <si>
    <t>1226368045</t>
  </si>
  <si>
    <t>"P2993"44*2</t>
  </si>
  <si>
    <t>"P2994"18*2</t>
  </si>
  <si>
    <t>-62167678</t>
  </si>
  <si>
    <t>"P2993"88*2</t>
  </si>
  <si>
    <t>"P2994"36*2</t>
  </si>
  <si>
    <t>-1073099677</t>
  </si>
  <si>
    <t>"P2976"36*2</t>
  </si>
  <si>
    <t>"P2977"42*2</t>
  </si>
  <si>
    <t>-205599393</t>
  </si>
  <si>
    <t>72+84+72+84</t>
  </si>
  <si>
    <t>-1785711121</t>
  </si>
  <si>
    <t>"nový mat - AB" 77,44</t>
  </si>
  <si>
    <t>255246191</t>
  </si>
  <si>
    <t>"štěrk" 1000,8</t>
  </si>
  <si>
    <t>Doprava jednosměrná mechanizací o nosnosti přes 3,5 t sypanin (kameniva, písku, suti, dlažebních kostek, atd.) do 100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</si>
  <si>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-1938895090</t>
  </si>
  <si>
    <t>"nový mat. upevnění" 0,305+0,328</t>
  </si>
  <si>
    <t>Doprava obousměrná mechanizací o nosnosti přes 3,5 t sypanin (kameniva, písku, suti, dlažebních kostek, atd.) do 40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</si>
  <si>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-764656251</t>
  </si>
  <si>
    <t>"vybour. AB" 77,44</t>
  </si>
  <si>
    <t>Doprava obousměrná mechanizací o nosnosti přes 3,5 t sypanin (kameniva, písku, suti, dlažebních kostek,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</si>
  <si>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-464848575</t>
  </si>
  <si>
    <t>"výzisk upevnění do žst."0,305+0,328</t>
  </si>
  <si>
    <t>Poplatek za uložení suti nebo hmot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</si>
  <si>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1595160926</t>
  </si>
  <si>
    <t>"vybouraný AB"77,44</t>
  </si>
  <si>
    <t>Přeprava mechanizace na místo prováděných prací o hmotnosti přes 12 t přes 50 do 100 km Poznámka: 1. Ceny jsou určeny pro dopravu mechanizmů na místo prováděných prací po silnici i po kolejích. 2. V ceně jsou započteny i náklady na zpáteční cestu dopravního prostředku. Měrnou jednotkou je kus přepravovaného stroje.</t>
  </si>
  <si>
    <t>1746063860</t>
  </si>
  <si>
    <t>14 - SO 14 - PS Ústí n. L. západ</t>
  </si>
  <si>
    <t>-2012505714</t>
  </si>
  <si>
    <t>ÚL západ -Střekov SK č.2</t>
  </si>
  <si>
    <t>0,250</t>
  </si>
  <si>
    <t>ÚL západ SK č.53</t>
  </si>
  <si>
    <t>0,200</t>
  </si>
  <si>
    <t>ÚL záp. -Chabařovice TK č. 1</t>
  </si>
  <si>
    <t>0,300</t>
  </si>
  <si>
    <t>ÚL záp. -Chabařovice TK č. 2</t>
  </si>
  <si>
    <t xml:space="preserve">SK č. 159-ÚL záp. </t>
  </si>
  <si>
    <t>0,525</t>
  </si>
  <si>
    <t xml:space="preserve">SK č. 5a-ÚL záp. </t>
  </si>
  <si>
    <t>0,624</t>
  </si>
  <si>
    <t xml:space="preserve">SK č. 905-ÚL záp. </t>
  </si>
  <si>
    <t>0,302</t>
  </si>
  <si>
    <t xml:space="preserve">SK č. 903a-ÚL záp. </t>
  </si>
  <si>
    <t>0,086</t>
  </si>
  <si>
    <t xml:space="preserve">SK č. 8x-ÚL záp. </t>
  </si>
  <si>
    <t>0,048</t>
  </si>
  <si>
    <t xml:space="preserve">SK č. 3-Trmice </t>
  </si>
  <si>
    <t>0,789</t>
  </si>
  <si>
    <t xml:space="preserve">SK č. 101-ÚL záp. </t>
  </si>
  <si>
    <t xml:space="preserve">SK č. 13-ÚL záp. </t>
  </si>
  <si>
    <t>0,942</t>
  </si>
  <si>
    <t>5909031010</t>
  </si>
  <si>
    <t>Úprava GPK koleje směrové a výškové uspořádání pražce dřevěné nebo ocelové. Poznámka: 1. V cenách jsou započteny náklady na nasazení strojní linky pro úpravu směrového a výškového uspořádání ASP metodou zmenšování chyb a úpravu KL pluhem včetně měření mez</t>
  </si>
  <si>
    <t>-628247461</t>
  </si>
  <si>
    <t>ÚL záp. SK č. 103Y</t>
  </si>
  <si>
    <t>0,113</t>
  </si>
  <si>
    <t>5909041010</t>
  </si>
  <si>
    <t>Úprava GPK výhybky směrové a výškové uspořádání pražce dřevěné nebo ocelové. Poznámka: 1. V cenách jsou započteny náklady na nasazení strojní linky pro úpravu směrového a výškového uspořádání ASP metodou zmenšování chyb a úpravu KL pluhem včetně měření me</t>
  </si>
  <si>
    <t>-773218971</t>
  </si>
  <si>
    <t>"výhybky"50+88+108+76+100+122+88+44+44+63+54+54+50+50+50+50+50+46+49+47+38</t>
  </si>
  <si>
    <t>1575860206</t>
  </si>
  <si>
    <t>1+1+1+1+1+1+1+1+1</t>
  </si>
  <si>
    <t>512</t>
  </si>
  <si>
    <t>-14195790</t>
  </si>
  <si>
    <t>3+5+6+6+9+20+7+20</t>
  </si>
  <si>
    <t>-1423284380</t>
  </si>
  <si>
    <t>5915010010</t>
  </si>
  <si>
    <t>Těžení zeminy nebo horniny železničního spodku třídy těžitelnosti I skupiny 1. Poznámka: 1. V cenách jsou započteny náklady na těžení a uložení výzisku na terén nebo naložení na dopravní prostředek a uložení na úložišti.</t>
  </si>
  <si>
    <t>1142118127</t>
  </si>
  <si>
    <t>"UL západ SK č.53"40</t>
  </si>
  <si>
    <t>5915020010</t>
  </si>
  <si>
    <t>Povrchová úprava plochy železničního spodku. Poznámka: 1. V cenách jsou započteny náklady na urovnání a úpravu ploch nebo skládek výzisku kameniva a zeminy s jejich případnou rekultivací.</t>
  </si>
  <si>
    <t>-1565566748</t>
  </si>
  <si>
    <t>1356057260</t>
  </si>
  <si>
    <t>31*33</t>
  </si>
  <si>
    <t>39671789</t>
  </si>
  <si>
    <t>1023*1,5</t>
  </si>
  <si>
    <t>-1000032756</t>
  </si>
  <si>
    <t>-667235282</t>
  </si>
  <si>
    <t>ASP, Pluh</t>
  </si>
  <si>
    <t>15 - SO 15 - PS Česká Kamenice</t>
  </si>
  <si>
    <t>1099205854</t>
  </si>
  <si>
    <t>Markvartice-Č.Kamenice</t>
  </si>
  <si>
    <t>2,250</t>
  </si>
  <si>
    <t>Benešov n.Pl.-Markvartice</t>
  </si>
  <si>
    <t>1,200</t>
  </si>
  <si>
    <t>Jedlová-Chřibská</t>
  </si>
  <si>
    <t>-2134535782</t>
  </si>
  <si>
    <t>10*33</t>
  </si>
  <si>
    <t>1317938103</t>
  </si>
  <si>
    <t>330*1,5</t>
  </si>
  <si>
    <t>1919240657</t>
  </si>
  <si>
    <t>-1953349309</t>
  </si>
  <si>
    <t>16 - SO 16 - PS Rumburk</t>
  </si>
  <si>
    <t>-372582197</t>
  </si>
  <si>
    <t>V.Šenov-Mikulášovice</t>
  </si>
  <si>
    <t>1,350</t>
  </si>
  <si>
    <t>1506193974</t>
  </si>
  <si>
    <t>"výh."50+44+44+44+38+50+50+63</t>
  </si>
  <si>
    <t>1413458229</t>
  </si>
  <si>
    <t>300650467</t>
  </si>
  <si>
    <t>66*1,5</t>
  </si>
  <si>
    <t>-197767253</t>
  </si>
  <si>
    <t>-627793730</t>
  </si>
  <si>
    <t>651208512</t>
  </si>
  <si>
    <t>-412491464</t>
  </si>
  <si>
    <t>-1260148842</t>
  </si>
  <si>
    <t>023121001</t>
  </si>
  <si>
    <t>Projektové práce Projektová dokumentace - přípravné práce Zjednodušený projekt opravy koleje - V ceně jsou započteny náklady na vyhotovení projektové dokumentace podle požadavku objednatele v rozsahu pro ohlášení : 1) Technická zpráva; 2) Situace; 3) Podélný profil; 4) Vytyčovací výkres; 5) Seznam souřadnic vytyčovacích bodů.</t>
  </si>
  <si>
    <t>1312867447</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</si>
  <si>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t>
  </si>
  <si>
    <t>-648596352</t>
  </si>
  <si>
    <t>6,115+0,300+21,785+2,280+4,729+1,321+1,465</t>
  </si>
  <si>
    <t>-45942272</t>
  </si>
  <si>
    <t>4,650+1,350+0,383</t>
  </si>
  <si>
    <t>-1614236455</t>
  </si>
  <si>
    <t>031101031</t>
  </si>
  <si>
    <t>Zařízení a vybavení staveniště vyjma dále jmenované práce včetně opatření na ochranu sousedních pozemků, včetně opatření na ochranu sousedních pozemků, informační tabule, dopravního značení na staveništi aj. při velikosti nákladů přes 5 do 20 mil. Kč</t>
  </si>
  <si>
    <t>98595386</t>
  </si>
  <si>
    <t>Struktura údajů, formát souboru a metodika pro zpracování</t>
  </si>
  <si>
    <t>Struktura</t>
  </si>
  <si>
    <t>Soubor je složen ze záložky Rekapitulace rekonstrukce a záložek s názvem soupisu prací pro jednotlivé objekty ve formátu XLS. Každá ze záložek přitom obsahuje</t>
  </si>
  <si>
    <t>ještě samostatné sestavy vymezené orámovaním a nadpisem sestavy.</t>
  </si>
  <si>
    <r>
      <rPr>
        <rFont val="Arial CE"/>
        <charset val="238"/>
        <i val="1"/>
        <color auto="1"/>
        <sz val="8"/>
        <scheme val="none"/>
      </rPr>
      <t xml:space="preserve">Rekapitulace rekonstrukce </t>
    </r>
    <r>
      <rPr>
        <rFont val="Arial CE"/>
        <charset val="238"/>
        <color auto="1"/>
        <sz val="8"/>
        <scheme val="none"/>
      </rPr>
      <t>obsahuje sestavu Rekapitulace rekonstrukce a Rekapitulace objektů rekonstrukce a soupisů prací.</t>
    </r>
  </si>
  <si>
    <r>
      <t xml:space="preserve">V sestavě </t>
    </r>
    <r>
      <rPr>
        <rFont val="Arial CE"/>
        <charset val="238"/>
        <b val="1"/>
        <color auto="1"/>
        <sz val="8"/>
        <scheme val="none"/>
      </rPr>
      <t>Rekapitulace rekonstrukce</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</si>
  <si>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</si>
  <si>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</si>
  <si>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rekonstrukce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</si>
  <si>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</si>
  <si>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</si>
  <si>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</si>
  <si>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</si>
  <si>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</si>
  <si>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</si>
  <si>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</si>
  <si>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</si>
  <si>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</si>
  <si>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</si>
  <si>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</si>
  <si>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</si>
  <si>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</si>
  <si>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rekonstrukce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</si>
  <si>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rekonstrukce,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</si>
  <si>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</si>
  <si>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</si>
  <si>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</si>
  <si>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</si>
  <si>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</si>
  <si>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</si>
  <si>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</si>
  <si>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</si>
  <si>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</si>
  <si>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</si>
  <si>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</si>
  <si>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</si>
  <si>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</si>
  <si>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</si>
  <si>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</si>
  <si>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</si>
  <si>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</si>
  <si>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</si>
  <si>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</si>
  <si>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</si>
  <si>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</si>
  <si>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</si>
  <si>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</si>
  <si>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</si>
  <si>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</si>
  <si>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</si>
  <si>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</si>
  <si>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</si>
  <si>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rekonstrukce - zde uchazeč vyplní svůj název (název subjektu) </t>
  </si>
  <si>
    <t>Pole IČ a DIČ v sestavě Rekapitulace rekonstrukce - zde uchazeč vyplní svoje IČ a DIČ</t>
  </si>
  <si>
    <t>Datum v sestavě Rekapitulace rekonstrukce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</si>
  <si>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</si>
  <si>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</si>
  <si>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</si>
  <si>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</si>
  <si>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</si>
  <si>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</si>
  <si>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</si>
  <si>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</si>
  <si>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</si>
  <si>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rekonstrukce</t>
  </si>
  <si>
    <t>Název</t>
  </si>
  <si>
    <t>Povinný</t>
  </si>
  <si>
    <t>Max. počet</t>
  </si>
  <si>
    <t>atributu</t>
  </si>
  <si>
    <t>(A/N)</t>
  </si>
  <si>
    <t>znaků</t>
  </si>
  <si>
    <t>Kód rekonstrukce</t>
  </si>
  <si>
    <t>String</t>
  </si>
  <si>
    <t>Rekonstrukce</t>
  </si>
  <si>
    <t>Název rekonstrukce</t>
  </si>
  <si>
    <t>Místo</t>
  </si>
  <si>
    <t>N</t>
  </si>
  <si>
    <t>Místo rekonstrukce</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</si>
  <si>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</si>
  <si>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</si>
  <si>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</si>
  <si>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</si>
  <si>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</si>
  <si>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</si>
  <si>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</si>
  <si>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</si>
  <si>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</si>
  <si>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</si>
  <si>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</si>
  <si>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</si>
  <si>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</si>
  <si>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</si>
  <si>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</si>
  <si>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</si>
  <si>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</si>
  <si>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</si>
  <si>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</si>
  <si>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</si>
  <si>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</si>
  <si>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</si>
  <si>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</si>
  <si>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</si>
  <si>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</si>
  <si>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</si>
  <si>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</si>
  <si>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</si>
  <si>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</si>
  <si>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rekonstrukci. Sčítává se ze všech listů.</t>
  </si>
  <si>
    <t>Celková cena s DPH za celou rekonstrukci</t>
  </si>
  <si>
    <t>Rekapitulace objektů rekonstrukce a soupisů prací</t>
  </si>
  <si>
    <t>Přebírá se z Rekapitulace rekonstrukce</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</si>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</sst>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b/>
      <sz val="10"/>
      <color rgb="FF003366"/>
      <name val="Arial CE"/>
    </font>
    <font>
      <sz val="18"/>
      <color theme="10"/>
      <name val="Wingdings 2"/>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7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0" fontId="7" fillId="0" borderId="0" xfId="0" applyFont="1" applyAlignment="1" applyProtection="1">
      <alignment vertical="center"/>
    </xf>
    <xf numFmtId="0" fontId="29" fillId="0" borderId="0" xfId="0" applyFont="1" applyAlignment="1" applyProtection="1">
      <alignment horizontal="left" vertical="center" wrapText="1"/>
    </xf>
    <xf numFmtId="4" fontId="7" fillId="0" borderId="0" xfId="0" applyNumberFormat="1" applyFont="1" applyAlignment="1" applyProtection="1">
      <alignment horizontal="right" vertical="center"/>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0" fontId="30" fillId="0" borderId="0" xfId="1" applyFont="1" applyAlignment="1">
      <alignment horizontal="center" vertical="center"/>
    </xf>
    <xf numFmtId="4"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21" fillId="0" borderId="0" xfId="0" applyFont="1" applyAlignment="1">
      <alignment horizontal="left" vertical="center"/>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1" fillId="0" borderId="0" xfId="0" applyFont="1" applyAlignment="1" applyProtection="1">
      <alignment horizontal="lef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38"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2"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29"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styles" Target="styles.xml" /><Relationship Id="rId23" Type="http://schemas.openxmlformats.org/officeDocument/2006/relationships/theme" Target="theme/theme1.xml" /><Relationship Id="rId24" Type="http://schemas.openxmlformats.org/officeDocument/2006/relationships/calcChain" Target="calcChain.xml" /><Relationship Id="rId2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s="1" customFormat="1" ht="18.48"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28</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30</v>
      </c>
      <c r="AO13" s="23"/>
      <c r="AP13" s="23"/>
      <c r="AQ13" s="23"/>
      <c r="AR13" s="21"/>
      <c r="BE13" s="32"/>
      <c r="BS13" s="18" t="s">
        <v>6</v>
      </c>
    </row>
    <row r="14">
      <c r="B14" s="22"/>
      <c r="C14" s="23"/>
      <c r="D14" s="23"/>
      <c r="E14" s="35" t="s">
        <v>30</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L14" s="23"/>
      <c r="AM14" s="23"/>
      <c r="AN14" s="35" t="s">
        <v>30</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s="1" customFormat="1" ht="18.48" customHeight="1">
      <c r="B17" s="22"/>
      <c r="C17" s="23"/>
      <c r="D17" s="23"/>
      <c r="E17" s="28" t="s">
        <v>22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28</v>
      </c>
      <c r="AL17" s="23"/>
      <c r="AM17" s="23"/>
      <c r="AN17" s="28" t="s">
        <v>19</v>
      </c>
      <c r="AO17" s="23"/>
      <c r="AP17" s="23"/>
      <c r="AQ17" s="23"/>
      <c r="AR17" s="21"/>
      <c r="BE17" s="32"/>
      <c r="BS17" s="18" t="s">
        <v>32</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33</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19</v>
      </c>
      <c r="AO19" s="23"/>
      <c r="AP19" s="23"/>
      <c r="AQ19" s="23"/>
      <c r="AR19" s="21"/>
      <c r="BE19" s="32"/>
      <c r="BS19" s="18" t="s">
        <v>6</v>
      </c>
    </row>
    <row r="20" s="1" customFormat="1" ht="18.48" customHeight="1">
      <c r="B20" s="22"/>
      <c r="C20" s="23"/>
      <c r="D20" s="23"/>
      <c r="E20" s="28" t="s">
        <v>34</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28</v>
      </c>
      <c r="AL20" s="23"/>
      <c r="AM20" s="23"/>
      <c r="AN20" s="28" t="s">
        <v>19</v>
      </c>
      <c r="AO20" s="23"/>
      <c r="AP20" s="23"/>
      <c r="AQ20" s="23"/>
      <c r="AR20" s="21"/>
      <c r="BE20" s="32"/>
      <c r="BS20" s="18" t="s">
        <v>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35</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36</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37</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38</v>
      </c>
      <c r="M28" s="46"/>
      <c r="N28" s="46"/>
      <c r="O28" s="46"/>
      <c r="P28" s="46"/>
      <c r="Q28" s="41"/>
      <c r="R28" s="41"/>
      <c r="S28" s="41"/>
      <c r="T28" s="41"/>
      <c r="U28" s="41"/>
      <c r="V28" s="41"/>
      <c r="W28" s="46" t="s">
        <v>39</v>
      </c>
      <c r="X28" s="46"/>
      <c r="Y28" s="46"/>
      <c r="Z28" s="46"/>
      <c r="AA28" s="46"/>
      <c r="AB28" s="46"/>
      <c r="AC28" s="46"/>
      <c r="AD28" s="46"/>
      <c r="AE28" s="46"/>
      <c r="AF28" s="41"/>
      <c r="AG28" s="41"/>
      <c r="AH28" s="41"/>
      <c r="AI28" s="41"/>
      <c r="AJ28" s="41"/>
      <c r="AK28" s="46" t="s">
        <v>40</v>
      </c>
      <c r="AL28" s="46"/>
      <c r="AM28" s="46"/>
      <c r="AN28" s="46"/>
      <c r="AO28" s="46"/>
      <c r="AP28" s="41"/>
      <c r="AQ28" s="41"/>
      <c r="AR28" s="45"/>
      <c r="BE28" s="32"/>
    </row>
    <row r="29" s="3" customFormat="1" ht="14.4" customHeight="1">
      <c r="A29" s="3"/>
      <c r="B29" s="47"/>
      <c r="C29" s="48"/>
      <c r="D29" s="33" t="s">
        <v>41</v>
      </c>
      <c r="E29" s="48"/>
      <c r="F29" s="33" t="s">
        <v>42</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43</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44</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45</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46</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47</v>
      </c>
      <c r="E35" s="55"/>
      <c r="F35" s="55"/>
      <c r="G35" s="55"/>
      <c r="H35" s="55"/>
      <c r="I35" s="55"/>
      <c r="J35" s="55"/>
      <c r="K35" s="55"/>
      <c r="L35" s="55"/>
      <c r="M35" s="55"/>
      <c r="N35" s="55"/>
      <c r="O35" s="55"/>
      <c r="P35" s="55"/>
      <c r="Q35" s="55"/>
      <c r="R35" s="55"/>
      <c r="S35" s="55"/>
      <c r="T35" s="56" t="s">
        <v>48</v>
      </c>
      <c r="U35" s="55"/>
      <c r="V35" s="55"/>
      <c r="W35" s="55"/>
      <c r="X35" s="57" t="s">
        <v>49</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50</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650220006</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Oprava geometrických parametrů koleje 2023 u ST Ústí nad Labem</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 xml:space="preserve"> </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21. 2. 2023</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OŘ Ústí nad Labem</v>
      </c>
      <c r="M49" s="41"/>
      <c r="N49" s="41"/>
      <c r="O49" s="41"/>
      <c r="P49" s="41"/>
      <c r="Q49" s="41"/>
      <c r="R49" s="41"/>
      <c r="S49" s="41"/>
      <c r="T49" s="41"/>
      <c r="U49" s="41"/>
      <c r="V49" s="41"/>
      <c r="W49" s="41"/>
      <c r="X49" s="41"/>
      <c r="Y49" s="41"/>
      <c r="Z49" s="41"/>
      <c r="AA49" s="41"/>
      <c r="AB49" s="41"/>
      <c r="AC49" s="41"/>
      <c r="AD49" s="41"/>
      <c r="AE49" s="41"/>
      <c r="AF49" s="41"/>
      <c r="AG49" s="41"/>
      <c r="AH49" s="41"/>
      <c r="AI49" s="33" t="s">
        <v>31</v>
      </c>
      <c r="AJ49" s="41"/>
      <c r="AK49" s="41"/>
      <c r="AL49" s="41"/>
      <c r="AM49" s="74" t="str">
        <f>IF(E17="","",E17)</f>
        <v xml:space="preserve"> </v>
      </c>
      <c r="AN49" s="65"/>
      <c r="AO49" s="65"/>
      <c r="AP49" s="65"/>
      <c r="AQ49" s="41"/>
      <c r="AR49" s="45"/>
      <c r="AS49" s="75" t="s">
        <v>51</v>
      </c>
      <c r="AT49" s="76"/>
      <c r="AU49" s="77"/>
      <c r="AV49" s="77"/>
      <c r="AW49" s="77"/>
      <c r="AX49" s="77"/>
      <c r="AY49" s="77"/>
      <c r="AZ49" s="77"/>
      <c r="BA49" s="77"/>
      <c r="BB49" s="77"/>
      <c r="BC49" s="77"/>
      <c r="BD49" s="78"/>
      <c r="BE49" s="39"/>
    </row>
    <row r="50" s="2" customFormat="1" ht="15.15" customHeight="1">
      <c r="A50" s="39"/>
      <c r="B50" s="40"/>
      <c r="C50" s="33" t="s">
        <v>29</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33</v>
      </c>
      <c r="AJ50" s="41"/>
      <c r="AK50" s="41"/>
      <c r="AL50" s="41"/>
      <c r="AM50" s="74" t="str">
        <f>IF(E20="","",E20)</f>
        <v>Tomáš Šrédl</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52</v>
      </c>
      <c r="D52" s="88"/>
      <c r="E52" s="88"/>
      <c r="F52" s="88"/>
      <c r="G52" s="88"/>
      <c r="H52" s="89"/>
      <c r="I52" s="90" t="s">
        <v>53</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54</v>
      </c>
      <c r="AH52" s="88"/>
      <c r="AI52" s="88"/>
      <c r="AJ52" s="88"/>
      <c r="AK52" s="88"/>
      <c r="AL52" s="88"/>
      <c r="AM52" s="88"/>
      <c r="AN52" s="90" t="s">
        <v>55</v>
      </c>
      <c r="AO52" s="88"/>
      <c r="AP52" s="88"/>
      <c r="AQ52" s="92" t="s">
        <v>56</v>
      </c>
      <c r="AR52" s="45"/>
      <c r="AS52" s="93" t="s">
        <v>57</v>
      </c>
      <c r="AT52" s="94" t="s">
        <v>58</v>
      </c>
      <c r="AU52" s="94" t="s">
        <v>59</v>
      </c>
      <c r="AV52" s="94" t="s">
        <v>60</v>
      </c>
      <c r="AW52" s="94" t="s">
        <v>61</v>
      </c>
      <c r="AX52" s="94" t="s">
        <v>62</v>
      </c>
      <c r="AY52" s="94" t="s">
        <v>63</v>
      </c>
      <c r="AZ52" s="94" t="s">
        <v>64</v>
      </c>
      <c r="BA52" s="94" t="s">
        <v>65</v>
      </c>
      <c r="BB52" s="94" t="s">
        <v>66</v>
      </c>
      <c r="BC52" s="94" t="s">
        <v>67</v>
      </c>
      <c r="BD52" s="95" t="s">
        <v>68</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69</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ROUND(AG55+AG71,2)</f>
        <v>0</v>
      </c>
      <c r="AH54" s="102"/>
      <c r="AI54" s="102"/>
      <c r="AJ54" s="102"/>
      <c r="AK54" s="102"/>
      <c r="AL54" s="102"/>
      <c r="AM54" s="102"/>
      <c r="AN54" s="103">
        <f>SUM(AG54,AT54)</f>
        <v>0</v>
      </c>
      <c r="AO54" s="103"/>
      <c r="AP54" s="103"/>
      <c r="AQ54" s="104" t="s">
        <v>19</v>
      </c>
      <c r="AR54" s="105"/>
      <c r="AS54" s="106">
        <f>ROUND(AS55+AS71,2)</f>
        <v>0</v>
      </c>
      <c r="AT54" s="107">
        <f>ROUND(SUM(AV54:AW54),2)</f>
        <v>0</v>
      </c>
      <c r="AU54" s="108">
        <f>ROUND(AU55+AU71,5)</f>
        <v>0</v>
      </c>
      <c r="AV54" s="107">
        <f>ROUND(AZ54*L29,2)</f>
        <v>0</v>
      </c>
      <c r="AW54" s="107">
        <f>ROUND(BA54*L30,2)</f>
        <v>0</v>
      </c>
      <c r="AX54" s="107">
        <f>ROUND(BB54*L29,2)</f>
        <v>0</v>
      </c>
      <c r="AY54" s="107">
        <f>ROUND(BC54*L30,2)</f>
        <v>0</v>
      </c>
      <c r="AZ54" s="107">
        <f>ROUND(AZ55+AZ71,2)</f>
        <v>0</v>
      </c>
      <c r="BA54" s="107">
        <f>ROUND(BA55+BA71,2)</f>
        <v>0</v>
      </c>
      <c r="BB54" s="107">
        <f>ROUND(BB55+BB71,2)</f>
        <v>0</v>
      </c>
      <c r="BC54" s="107">
        <f>ROUND(BC55+BC71,2)</f>
        <v>0</v>
      </c>
      <c r="BD54" s="109">
        <f>ROUND(BD55+BD71,2)</f>
        <v>0</v>
      </c>
      <c r="BE54" s="6"/>
      <c r="BS54" s="110" t="s">
        <v>70</v>
      </c>
      <c r="BT54" s="110" t="s">
        <v>71</v>
      </c>
      <c r="BU54" s="111" t="s">
        <v>72</v>
      </c>
      <c r="BV54" s="110" t="s">
        <v>73</v>
      </c>
      <c r="BW54" s="110" t="s">
        <v>5</v>
      </c>
      <c r="BX54" s="110" t="s">
        <v>74</v>
      </c>
      <c r="CL54" s="110" t="s">
        <v>19</v>
      </c>
    </row>
    <row r="55" s="7" customFormat="1" ht="16.5" customHeight="1">
      <c r="A55" s="7"/>
      <c r="B55" s="112"/>
      <c r="C55" s="113"/>
      <c r="D55" s="114" t="s">
        <v>75</v>
      </c>
      <c r="E55" s="114"/>
      <c r="F55" s="114"/>
      <c r="G55" s="114"/>
      <c r="H55" s="114"/>
      <c r="I55" s="115"/>
      <c r="J55" s="114" t="s">
        <v>76</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ROUND(AG56+AG70,2)</f>
        <v>0</v>
      </c>
      <c r="AH55" s="115"/>
      <c r="AI55" s="115"/>
      <c r="AJ55" s="115"/>
      <c r="AK55" s="115"/>
      <c r="AL55" s="115"/>
      <c r="AM55" s="115"/>
      <c r="AN55" s="117">
        <f>SUM(AG55,AT55)</f>
        <v>0</v>
      </c>
      <c r="AO55" s="115"/>
      <c r="AP55" s="115"/>
      <c r="AQ55" s="118" t="s">
        <v>77</v>
      </c>
      <c r="AR55" s="119"/>
      <c r="AS55" s="120">
        <f>ROUND(AS56+AS70,2)</f>
        <v>0</v>
      </c>
      <c r="AT55" s="121">
        <f>ROUND(SUM(AV55:AW55),2)</f>
        <v>0</v>
      </c>
      <c r="AU55" s="122">
        <f>ROUND(AU56+AU70,5)</f>
        <v>0</v>
      </c>
      <c r="AV55" s="121">
        <f>ROUND(AZ55*L29,2)</f>
        <v>0</v>
      </c>
      <c r="AW55" s="121">
        <f>ROUND(BA55*L30,2)</f>
        <v>0</v>
      </c>
      <c r="AX55" s="121">
        <f>ROUND(BB55*L29,2)</f>
        <v>0</v>
      </c>
      <c r="AY55" s="121">
        <f>ROUND(BC55*L30,2)</f>
        <v>0</v>
      </c>
      <c r="AZ55" s="121">
        <f>ROUND(AZ56+AZ70,2)</f>
        <v>0</v>
      </c>
      <c r="BA55" s="121">
        <f>ROUND(BA56+BA70,2)</f>
        <v>0</v>
      </c>
      <c r="BB55" s="121">
        <f>ROUND(BB56+BB70,2)</f>
        <v>0</v>
      </c>
      <c r="BC55" s="121">
        <f>ROUND(BC56+BC70,2)</f>
        <v>0</v>
      </c>
      <c r="BD55" s="123">
        <f>ROUND(BD56+BD70,2)</f>
        <v>0</v>
      </c>
      <c r="BE55" s="7"/>
      <c r="BS55" s="124" t="s">
        <v>70</v>
      </c>
      <c r="BT55" s="124" t="s">
        <v>78</v>
      </c>
      <c r="BU55" s="124" t="s">
        <v>72</v>
      </c>
      <c r="BV55" s="124" t="s">
        <v>73</v>
      </c>
      <c r="BW55" s="124" t="s">
        <v>79</v>
      </c>
      <c r="BX55" s="124" t="s">
        <v>5</v>
      </c>
      <c r="CL55" s="124" t="s">
        <v>19</v>
      </c>
      <c r="CM55" s="124" t="s">
        <v>80</v>
      </c>
    </row>
    <row r="56" s="4" customFormat="1" ht="16.5" customHeight="1">
      <c r="A56" s="4"/>
      <c r="B56" s="64"/>
      <c r="C56" s="125"/>
      <c r="D56" s="125"/>
      <c r="E56" s="126" t="s">
        <v>78</v>
      </c>
      <c r="F56" s="126"/>
      <c r="G56" s="126"/>
      <c r="H56" s="126"/>
      <c r="I56" s="126"/>
      <c r="J56" s="125"/>
      <c r="K56" s="126" t="s">
        <v>81</v>
      </c>
      <c r="L56" s="126"/>
      <c r="M56" s="126"/>
      <c r="N56" s="126"/>
      <c r="O56" s="126"/>
      <c r="P56" s="126"/>
      <c r="Q56" s="126"/>
      <c r="R56" s="126"/>
      <c r="S56" s="126"/>
      <c r="T56" s="126"/>
      <c r="U56" s="126"/>
      <c r="V56" s="126"/>
      <c r="W56" s="126"/>
      <c r="X56" s="126"/>
      <c r="Y56" s="126"/>
      <c r="Z56" s="126"/>
      <c r="AA56" s="126"/>
      <c r="AB56" s="126"/>
      <c r="AC56" s="126"/>
      <c r="AD56" s="126"/>
      <c r="AE56" s="126"/>
      <c r="AF56" s="126"/>
      <c r="AG56" s="127">
        <f>ROUND(AG57+SUM(AG58:AG66)+AG69,2)</f>
        <v>0</v>
      </c>
      <c r="AH56" s="125"/>
      <c r="AI56" s="125"/>
      <c r="AJ56" s="125"/>
      <c r="AK56" s="125"/>
      <c r="AL56" s="125"/>
      <c r="AM56" s="125"/>
      <c r="AN56" s="128">
        <f>SUM(AG56,AT56)</f>
        <v>0</v>
      </c>
      <c r="AO56" s="125"/>
      <c r="AP56" s="125"/>
      <c r="AQ56" s="129" t="s">
        <v>82</v>
      </c>
      <c r="AR56" s="66"/>
      <c r="AS56" s="130">
        <f>ROUND(AS57+SUM(AS58:AS66)+AS69,2)</f>
        <v>0</v>
      </c>
      <c r="AT56" s="131">
        <f>ROUND(SUM(AV56:AW56),2)</f>
        <v>0</v>
      </c>
      <c r="AU56" s="132">
        <f>ROUND(AU57+SUM(AU58:AU66)+AU69,5)</f>
        <v>0</v>
      </c>
      <c r="AV56" s="131">
        <f>ROUND(AZ56*L29,2)</f>
        <v>0</v>
      </c>
      <c r="AW56" s="131">
        <f>ROUND(BA56*L30,2)</f>
        <v>0</v>
      </c>
      <c r="AX56" s="131">
        <f>ROUND(BB56*L29,2)</f>
        <v>0</v>
      </c>
      <c r="AY56" s="131">
        <f>ROUND(BC56*L30,2)</f>
        <v>0</v>
      </c>
      <c r="AZ56" s="131">
        <f>ROUND(AZ57+SUM(AZ58:AZ66)+AZ69,2)</f>
        <v>0</v>
      </c>
      <c r="BA56" s="131">
        <f>ROUND(BA57+SUM(BA58:BA66)+BA69,2)</f>
        <v>0</v>
      </c>
      <c r="BB56" s="131">
        <f>ROUND(BB57+SUM(BB58:BB66)+BB69,2)</f>
        <v>0</v>
      </c>
      <c r="BC56" s="131">
        <f>ROUND(BC57+SUM(BC58:BC66)+BC69,2)</f>
        <v>0</v>
      </c>
      <c r="BD56" s="133">
        <f>ROUND(BD57+SUM(BD58:BD66)+BD69,2)</f>
        <v>0</v>
      </c>
      <c r="BE56" s="4"/>
      <c r="BS56" s="134" t="s">
        <v>70</v>
      </c>
      <c r="BT56" s="134" t="s">
        <v>80</v>
      </c>
      <c r="BU56" s="134" t="s">
        <v>72</v>
      </c>
      <c r="BV56" s="134" t="s">
        <v>73</v>
      </c>
      <c r="BW56" s="134" t="s">
        <v>83</v>
      </c>
      <c r="BX56" s="134" t="s">
        <v>79</v>
      </c>
      <c r="CL56" s="134" t="s">
        <v>19</v>
      </c>
    </row>
    <row r="57" s="4" customFormat="1" ht="16.5" customHeight="1">
      <c r="A57" s="135" t="s">
        <v>84</v>
      </c>
      <c r="B57" s="64"/>
      <c r="C57" s="125"/>
      <c r="D57" s="125"/>
      <c r="E57" s="125"/>
      <c r="F57" s="126" t="s">
        <v>85</v>
      </c>
      <c r="G57" s="126"/>
      <c r="H57" s="126"/>
      <c r="I57" s="126"/>
      <c r="J57" s="126"/>
      <c r="K57" s="125"/>
      <c r="L57" s="126" t="s">
        <v>86</v>
      </c>
      <c r="M57" s="126"/>
      <c r="N57" s="126"/>
      <c r="O57" s="126"/>
      <c r="P57" s="126"/>
      <c r="Q57" s="126"/>
      <c r="R57" s="126"/>
      <c r="S57" s="126"/>
      <c r="T57" s="126"/>
      <c r="U57" s="126"/>
      <c r="V57" s="126"/>
      <c r="W57" s="126"/>
      <c r="X57" s="126"/>
      <c r="Y57" s="126"/>
      <c r="Z57" s="126"/>
      <c r="AA57" s="126"/>
      <c r="AB57" s="126"/>
      <c r="AC57" s="126"/>
      <c r="AD57" s="126"/>
      <c r="AE57" s="126"/>
      <c r="AF57" s="126"/>
      <c r="AG57" s="128">
        <f>'01 - SO 01 - PS Roudnice ...'!J34</f>
        <v>0</v>
      </c>
      <c r="AH57" s="125"/>
      <c r="AI57" s="125"/>
      <c r="AJ57" s="125"/>
      <c r="AK57" s="125"/>
      <c r="AL57" s="125"/>
      <c r="AM57" s="125"/>
      <c r="AN57" s="128">
        <f>SUM(AG57,AT57)</f>
        <v>0</v>
      </c>
      <c r="AO57" s="125"/>
      <c r="AP57" s="125"/>
      <c r="AQ57" s="129" t="s">
        <v>82</v>
      </c>
      <c r="AR57" s="66"/>
      <c r="AS57" s="130">
        <v>0</v>
      </c>
      <c r="AT57" s="131">
        <f>ROUND(SUM(AV57:AW57),2)</f>
        <v>0</v>
      </c>
      <c r="AU57" s="132">
        <f>'01 - SO 01 - PS Roudnice ...'!P93</f>
        <v>0</v>
      </c>
      <c r="AV57" s="131">
        <f>'01 - SO 01 - PS Roudnice ...'!J37</f>
        <v>0</v>
      </c>
      <c r="AW57" s="131">
        <f>'01 - SO 01 - PS Roudnice ...'!J38</f>
        <v>0</v>
      </c>
      <c r="AX57" s="131">
        <f>'01 - SO 01 - PS Roudnice ...'!J39</f>
        <v>0</v>
      </c>
      <c r="AY57" s="131">
        <f>'01 - SO 01 - PS Roudnice ...'!J40</f>
        <v>0</v>
      </c>
      <c r="AZ57" s="131">
        <f>'01 - SO 01 - PS Roudnice ...'!F37</f>
        <v>0</v>
      </c>
      <c r="BA57" s="131">
        <f>'01 - SO 01 - PS Roudnice ...'!F38</f>
        <v>0</v>
      </c>
      <c r="BB57" s="131">
        <f>'01 - SO 01 - PS Roudnice ...'!F39</f>
        <v>0</v>
      </c>
      <c r="BC57" s="131">
        <f>'01 - SO 01 - PS Roudnice ...'!F40</f>
        <v>0</v>
      </c>
      <c r="BD57" s="133">
        <f>'01 - SO 01 - PS Roudnice ...'!F41</f>
        <v>0</v>
      </c>
      <c r="BE57" s="4"/>
      <c r="BT57" s="134" t="s">
        <v>87</v>
      </c>
      <c r="BV57" s="134" t="s">
        <v>73</v>
      </c>
      <c r="BW57" s="134" t="s">
        <v>88</v>
      </c>
      <c r="BX57" s="134" t="s">
        <v>83</v>
      </c>
      <c r="CL57" s="134" t="s">
        <v>19</v>
      </c>
    </row>
    <row r="58" s="4" customFormat="1" ht="16.5" customHeight="1">
      <c r="A58" s="135" t="s">
        <v>84</v>
      </c>
      <c r="B58" s="64"/>
      <c r="C58" s="125"/>
      <c r="D58" s="125"/>
      <c r="E58" s="125"/>
      <c r="F58" s="126" t="s">
        <v>89</v>
      </c>
      <c r="G58" s="126"/>
      <c r="H58" s="126"/>
      <c r="I58" s="126"/>
      <c r="J58" s="126"/>
      <c r="K58" s="125"/>
      <c r="L58" s="126" t="s">
        <v>90</v>
      </c>
      <c r="M58" s="126"/>
      <c r="N58" s="126"/>
      <c r="O58" s="126"/>
      <c r="P58" s="126"/>
      <c r="Q58" s="126"/>
      <c r="R58" s="126"/>
      <c r="S58" s="126"/>
      <c r="T58" s="126"/>
      <c r="U58" s="126"/>
      <c r="V58" s="126"/>
      <c r="W58" s="126"/>
      <c r="X58" s="126"/>
      <c r="Y58" s="126"/>
      <c r="Z58" s="126"/>
      <c r="AA58" s="126"/>
      <c r="AB58" s="126"/>
      <c r="AC58" s="126"/>
      <c r="AD58" s="126"/>
      <c r="AE58" s="126"/>
      <c r="AF58" s="126"/>
      <c r="AG58" s="128">
        <f>'02 - SO 02 - PS Lovosice'!J34</f>
        <v>0</v>
      </c>
      <c r="AH58" s="125"/>
      <c r="AI58" s="125"/>
      <c r="AJ58" s="125"/>
      <c r="AK58" s="125"/>
      <c r="AL58" s="125"/>
      <c r="AM58" s="125"/>
      <c r="AN58" s="128">
        <f>SUM(AG58,AT58)</f>
        <v>0</v>
      </c>
      <c r="AO58" s="125"/>
      <c r="AP58" s="125"/>
      <c r="AQ58" s="129" t="s">
        <v>82</v>
      </c>
      <c r="AR58" s="66"/>
      <c r="AS58" s="130">
        <v>0</v>
      </c>
      <c r="AT58" s="131">
        <f>ROUND(SUM(AV58:AW58),2)</f>
        <v>0</v>
      </c>
      <c r="AU58" s="132">
        <f>'02 - SO 02 - PS Lovosice'!P91</f>
        <v>0</v>
      </c>
      <c r="AV58" s="131">
        <f>'02 - SO 02 - PS Lovosice'!J37</f>
        <v>0</v>
      </c>
      <c r="AW58" s="131">
        <f>'02 - SO 02 - PS Lovosice'!J38</f>
        <v>0</v>
      </c>
      <c r="AX58" s="131">
        <f>'02 - SO 02 - PS Lovosice'!J39</f>
        <v>0</v>
      </c>
      <c r="AY58" s="131">
        <f>'02 - SO 02 - PS Lovosice'!J40</f>
        <v>0</v>
      </c>
      <c r="AZ58" s="131">
        <f>'02 - SO 02 - PS Lovosice'!F37</f>
        <v>0</v>
      </c>
      <c r="BA58" s="131">
        <f>'02 - SO 02 - PS Lovosice'!F38</f>
        <v>0</v>
      </c>
      <c r="BB58" s="131">
        <f>'02 - SO 02 - PS Lovosice'!F39</f>
        <v>0</v>
      </c>
      <c r="BC58" s="131">
        <f>'02 - SO 02 - PS Lovosice'!F40</f>
        <v>0</v>
      </c>
      <c r="BD58" s="133">
        <f>'02 - SO 02 - PS Lovosice'!F41</f>
        <v>0</v>
      </c>
      <c r="BE58" s="4"/>
      <c r="BT58" s="134" t="s">
        <v>87</v>
      </c>
      <c r="BV58" s="134" t="s">
        <v>73</v>
      </c>
      <c r="BW58" s="134" t="s">
        <v>91</v>
      </c>
      <c r="BX58" s="134" t="s">
        <v>83</v>
      </c>
      <c r="CL58" s="134" t="s">
        <v>19</v>
      </c>
    </row>
    <row r="59" s="4" customFormat="1" ht="16.5" customHeight="1">
      <c r="A59" s="135" t="s">
        <v>84</v>
      </c>
      <c r="B59" s="64"/>
      <c r="C59" s="125"/>
      <c r="D59" s="125"/>
      <c r="E59" s="125"/>
      <c r="F59" s="126" t="s">
        <v>92</v>
      </c>
      <c r="G59" s="126"/>
      <c r="H59" s="126"/>
      <c r="I59" s="126"/>
      <c r="J59" s="126"/>
      <c r="K59" s="125"/>
      <c r="L59" s="126" t="s">
        <v>93</v>
      </c>
      <c r="M59" s="126"/>
      <c r="N59" s="126"/>
      <c r="O59" s="126"/>
      <c r="P59" s="126"/>
      <c r="Q59" s="126"/>
      <c r="R59" s="126"/>
      <c r="S59" s="126"/>
      <c r="T59" s="126"/>
      <c r="U59" s="126"/>
      <c r="V59" s="126"/>
      <c r="W59" s="126"/>
      <c r="X59" s="126"/>
      <c r="Y59" s="126"/>
      <c r="Z59" s="126"/>
      <c r="AA59" s="126"/>
      <c r="AB59" s="126"/>
      <c r="AC59" s="126"/>
      <c r="AD59" s="126"/>
      <c r="AE59" s="126"/>
      <c r="AF59" s="126"/>
      <c r="AG59" s="128">
        <f>'03 - SO 03 - PS Ústí nad ...'!J34</f>
        <v>0</v>
      </c>
      <c r="AH59" s="125"/>
      <c r="AI59" s="125"/>
      <c r="AJ59" s="125"/>
      <c r="AK59" s="125"/>
      <c r="AL59" s="125"/>
      <c r="AM59" s="125"/>
      <c r="AN59" s="128">
        <f>SUM(AG59,AT59)</f>
        <v>0</v>
      </c>
      <c r="AO59" s="125"/>
      <c r="AP59" s="125"/>
      <c r="AQ59" s="129" t="s">
        <v>82</v>
      </c>
      <c r="AR59" s="66"/>
      <c r="AS59" s="130">
        <v>0</v>
      </c>
      <c r="AT59" s="131">
        <f>ROUND(SUM(AV59:AW59),2)</f>
        <v>0</v>
      </c>
      <c r="AU59" s="132">
        <f>'03 - SO 03 - PS Ústí nad ...'!P91</f>
        <v>0</v>
      </c>
      <c r="AV59" s="131">
        <f>'03 - SO 03 - PS Ústí nad ...'!J37</f>
        <v>0</v>
      </c>
      <c r="AW59" s="131">
        <f>'03 - SO 03 - PS Ústí nad ...'!J38</f>
        <v>0</v>
      </c>
      <c r="AX59" s="131">
        <f>'03 - SO 03 - PS Ústí nad ...'!J39</f>
        <v>0</v>
      </c>
      <c r="AY59" s="131">
        <f>'03 - SO 03 - PS Ústí nad ...'!J40</f>
        <v>0</v>
      </c>
      <c r="AZ59" s="131">
        <f>'03 - SO 03 - PS Ústí nad ...'!F37</f>
        <v>0</v>
      </c>
      <c r="BA59" s="131">
        <f>'03 - SO 03 - PS Ústí nad ...'!F38</f>
        <v>0</v>
      </c>
      <c r="BB59" s="131">
        <f>'03 - SO 03 - PS Ústí nad ...'!F39</f>
        <v>0</v>
      </c>
      <c r="BC59" s="131">
        <f>'03 - SO 03 - PS Ústí nad ...'!F40</f>
        <v>0</v>
      </c>
      <c r="BD59" s="133">
        <f>'03 - SO 03 - PS Ústí nad ...'!F41</f>
        <v>0</v>
      </c>
      <c r="BE59" s="4"/>
      <c r="BT59" s="134" t="s">
        <v>87</v>
      </c>
      <c r="BV59" s="134" t="s">
        <v>73</v>
      </c>
      <c r="BW59" s="134" t="s">
        <v>94</v>
      </c>
      <c r="BX59" s="134" t="s">
        <v>83</v>
      </c>
      <c r="CL59" s="134" t="s">
        <v>19</v>
      </c>
    </row>
    <row r="60" s="4" customFormat="1" ht="16.5" customHeight="1">
      <c r="A60" s="135" t="s">
        <v>84</v>
      </c>
      <c r="B60" s="64"/>
      <c r="C60" s="125"/>
      <c r="D60" s="125"/>
      <c r="E60" s="125"/>
      <c r="F60" s="126" t="s">
        <v>95</v>
      </c>
      <c r="G60" s="126"/>
      <c r="H60" s="126"/>
      <c r="I60" s="126"/>
      <c r="J60" s="126"/>
      <c r="K60" s="125"/>
      <c r="L60" s="126" t="s">
        <v>96</v>
      </c>
      <c r="M60" s="126"/>
      <c r="N60" s="126"/>
      <c r="O60" s="126"/>
      <c r="P60" s="126"/>
      <c r="Q60" s="126"/>
      <c r="R60" s="126"/>
      <c r="S60" s="126"/>
      <c r="T60" s="126"/>
      <c r="U60" s="126"/>
      <c r="V60" s="126"/>
      <c r="W60" s="126"/>
      <c r="X60" s="126"/>
      <c r="Y60" s="126"/>
      <c r="Z60" s="126"/>
      <c r="AA60" s="126"/>
      <c r="AB60" s="126"/>
      <c r="AC60" s="126"/>
      <c r="AD60" s="126"/>
      <c r="AE60" s="126"/>
      <c r="AF60" s="126"/>
      <c r="AG60" s="128">
        <f>'04 - SO 04 - PS Děčín hl.n.'!J34</f>
        <v>0</v>
      </c>
      <c r="AH60" s="125"/>
      <c r="AI60" s="125"/>
      <c r="AJ60" s="125"/>
      <c r="AK60" s="125"/>
      <c r="AL60" s="125"/>
      <c r="AM60" s="125"/>
      <c r="AN60" s="128">
        <f>SUM(AG60,AT60)</f>
        <v>0</v>
      </c>
      <c r="AO60" s="125"/>
      <c r="AP60" s="125"/>
      <c r="AQ60" s="129" t="s">
        <v>82</v>
      </c>
      <c r="AR60" s="66"/>
      <c r="AS60" s="130">
        <v>0</v>
      </c>
      <c r="AT60" s="131">
        <f>ROUND(SUM(AV60:AW60),2)</f>
        <v>0</v>
      </c>
      <c r="AU60" s="132">
        <f>'04 - SO 04 - PS Děčín hl.n.'!P91</f>
        <v>0</v>
      </c>
      <c r="AV60" s="131">
        <f>'04 - SO 04 - PS Děčín hl.n.'!J37</f>
        <v>0</v>
      </c>
      <c r="AW60" s="131">
        <f>'04 - SO 04 - PS Děčín hl.n.'!J38</f>
        <v>0</v>
      </c>
      <c r="AX60" s="131">
        <f>'04 - SO 04 - PS Děčín hl.n.'!J39</f>
        <v>0</v>
      </c>
      <c r="AY60" s="131">
        <f>'04 - SO 04 - PS Děčín hl.n.'!J40</f>
        <v>0</v>
      </c>
      <c r="AZ60" s="131">
        <f>'04 - SO 04 - PS Děčín hl.n.'!F37</f>
        <v>0</v>
      </c>
      <c r="BA60" s="131">
        <f>'04 - SO 04 - PS Děčín hl.n.'!F38</f>
        <v>0</v>
      </c>
      <c r="BB60" s="131">
        <f>'04 - SO 04 - PS Děčín hl.n.'!F39</f>
        <v>0</v>
      </c>
      <c r="BC60" s="131">
        <f>'04 - SO 04 - PS Děčín hl.n.'!F40</f>
        <v>0</v>
      </c>
      <c r="BD60" s="133">
        <f>'04 - SO 04 - PS Děčín hl.n.'!F41</f>
        <v>0</v>
      </c>
      <c r="BE60" s="4"/>
      <c r="BT60" s="134" t="s">
        <v>87</v>
      </c>
      <c r="BV60" s="134" t="s">
        <v>73</v>
      </c>
      <c r="BW60" s="134" t="s">
        <v>97</v>
      </c>
      <c r="BX60" s="134" t="s">
        <v>83</v>
      </c>
      <c r="CL60" s="134" t="s">
        <v>19</v>
      </c>
    </row>
    <row r="61" s="4" customFormat="1" ht="16.5" customHeight="1">
      <c r="A61" s="135" t="s">
        <v>84</v>
      </c>
      <c r="B61" s="64"/>
      <c r="C61" s="125"/>
      <c r="D61" s="125"/>
      <c r="E61" s="125"/>
      <c r="F61" s="126" t="s">
        <v>98</v>
      </c>
      <c r="G61" s="126"/>
      <c r="H61" s="126"/>
      <c r="I61" s="126"/>
      <c r="J61" s="126"/>
      <c r="K61" s="125"/>
      <c r="L61" s="126" t="s">
        <v>99</v>
      </c>
      <c r="M61" s="126"/>
      <c r="N61" s="126"/>
      <c r="O61" s="126"/>
      <c r="P61" s="126"/>
      <c r="Q61" s="126"/>
      <c r="R61" s="126"/>
      <c r="S61" s="126"/>
      <c r="T61" s="126"/>
      <c r="U61" s="126"/>
      <c r="V61" s="126"/>
      <c r="W61" s="126"/>
      <c r="X61" s="126"/>
      <c r="Y61" s="126"/>
      <c r="Z61" s="126"/>
      <c r="AA61" s="126"/>
      <c r="AB61" s="126"/>
      <c r="AC61" s="126"/>
      <c r="AD61" s="126"/>
      <c r="AE61" s="126"/>
      <c r="AF61" s="126"/>
      <c r="AG61" s="128">
        <f>'05 - SO 05 - PS Roudnice ...'!J34</f>
        <v>0</v>
      </c>
      <c r="AH61" s="125"/>
      <c r="AI61" s="125"/>
      <c r="AJ61" s="125"/>
      <c r="AK61" s="125"/>
      <c r="AL61" s="125"/>
      <c r="AM61" s="125"/>
      <c r="AN61" s="128">
        <f>SUM(AG61,AT61)</f>
        <v>0</v>
      </c>
      <c r="AO61" s="125"/>
      <c r="AP61" s="125"/>
      <c r="AQ61" s="129" t="s">
        <v>82</v>
      </c>
      <c r="AR61" s="66"/>
      <c r="AS61" s="130">
        <v>0</v>
      </c>
      <c r="AT61" s="131">
        <f>ROUND(SUM(AV61:AW61),2)</f>
        <v>0</v>
      </c>
      <c r="AU61" s="132">
        <f>'05 - SO 05 - PS Roudnice ...'!P93</f>
        <v>0</v>
      </c>
      <c r="AV61" s="131">
        <f>'05 - SO 05 - PS Roudnice ...'!J37</f>
        <v>0</v>
      </c>
      <c r="AW61" s="131">
        <f>'05 - SO 05 - PS Roudnice ...'!J38</f>
        <v>0</v>
      </c>
      <c r="AX61" s="131">
        <f>'05 - SO 05 - PS Roudnice ...'!J39</f>
        <v>0</v>
      </c>
      <c r="AY61" s="131">
        <f>'05 - SO 05 - PS Roudnice ...'!J40</f>
        <v>0</v>
      </c>
      <c r="AZ61" s="131">
        <f>'05 - SO 05 - PS Roudnice ...'!F37</f>
        <v>0</v>
      </c>
      <c r="BA61" s="131">
        <f>'05 - SO 05 - PS Roudnice ...'!F38</f>
        <v>0</v>
      </c>
      <c r="BB61" s="131">
        <f>'05 - SO 05 - PS Roudnice ...'!F39</f>
        <v>0</v>
      </c>
      <c r="BC61" s="131">
        <f>'05 - SO 05 - PS Roudnice ...'!F40</f>
        <v>0</v>
      </c>
      <c r="BD61" s="133">
        <f>'05 - SO 05 - PS Roudnice ...'!F41</f>
        <v>0</v>
      </c>
      <c r="BE61" s="4"/>
      <c r="BT61" s="134" t="s">
        <v>87</v>
      </c>
      <c r="BV61" s="134" t="s">
        <v>73</v>
      </c>
      <c r="BW61" s="134" t="s">
        <v>100</v>
      </c>
      <c r="BX61" s="134" t="s">
        <v>83</v>
      </c>
      <c r="CL61" s="134" t="s">
        <v>19</v>
      </c>
    </row>
    <row r="62" s="4" customFormat="1" ht="16.5" customHeight="1">
      <c r="A62" s="135" t="s">
        <v>84</v>
      </c>
      <c r="B62" s="64"/>
      <c r="C62" s="125"/>
      <c r="D62" s="125"/>
      <c r="E62" s="125"/>
      <c r="F62" s="126" t="s">
        <v>101</v>
      </c>
      <c r="G62" s="126"/>
      <c r="H62" s="126"/>
      <c r="I62" s="126"/>
      <c r="J62" s="126"/>
      <c r="K62" s="125"/>
      <c r="L62" s="126" t="s">
        <v>102</v>
      </c>
      <c r="M62" s="126"/>
      <c r="N62" s="126"/>
      <c r="O62" s="126"/>
      <c r="P62" s="126"/>
      <c r="Q62" s="126"/>
      <c r="R62" s="126"/>
      <c r="S62" s="126"/>
      <c r="T62" s="126"/>
      <c r="U62" s="126"/>
      <c r="V62" s="126"/>
      <c r="W62" s="126"/>
      <c r="X62" s="126"/>
      <c r="Y62" s="126"/>
      <c r="Z62" s="126"/>
      <c r="AA62" s="126"/>
      <c r="AB62" s="126"/>
      <c r="AC62" s="126"/>
      <c r="AD62" s="126"/>
      <c r="AE62" s="126"/>
      <c r="AF62" s="126"/>
      <c r="AG62" s="128">
        <f>'06 - SO 06 - PS Lovosice'!J34</f>
        <v>0</v>
      </c>
      <c r="AH62" s="125"/>
      <c r="AI62" s="125"/>
      <c r="AJ62" s="125"/>
      <c r="AK62" s="125"/>
      <c r="AL62" s="125"/>
      <c r="AM62" s="125"/>
      <c r="AN62" s="128">
        <f>SUM(AG62,AT62)</f>
        <v>0</v>
      </c>
      <c r="AO62" s="125"/>
      <c r="AP62" s="125"/>
      <c r="AQ62" s="129" t="s">
        <v>82</v>
      </c>
      <c r="AR62" s="66"/>
      <c r="AS62" s="130">
        <v>0</v>
      </c>
      <c r="AT62" s="131">
        <f>ROUND(SUM(AV62:AW62),2)</f>
        <v>0</v>
      </c>
      <c r="AU62" s="132">
        <f>'06 - SO 06 - PS Lovosice'!P91</f>
        <v>0</v>
      </c>
      <c r="AV62" s="131">
        <f>'06 - SO 06 - PS Lovosice'!J37</f>
        <v>0</v>
      </c>
      <c r="AW62" s="131">
        <f>'06 - SO 06 - PS Lovosice'!J38</f>
        <v>0</v>
      </c>
      <c r="AX62" s="131">
        <f>'06 - SO 06 - PS Lovosice'!J39</f>
        <v>0</v>
      </c>
      <c r="AY62" s="131">
        <f>'06 - SO 06 - PS Lovosice'!J40</f>
        <v>0</v>
      </c>
      <c r="AZ62" s="131">
        <f>'06 - SO 06 - PS Lovosice'!F37</f>
        <v>0</v>
      </c>
      <c r="BA62" s="131">
        <f>'06 - SO 06 - PS Lovosice'!F38</f>
        <v>0</v>
      </c>
      <c r="BB62" s="131">
        <f>'06 - SO 06 - PS Lovosice'!F39</f>
        <v>0</v>
      </c>
      <c r="BC62" s="131">
        <f>'06 - SO 06 - PS Lovosice'!F40</f>
        <v>0</v>
      </c>
      <c r="BD62" s="133">
        <f>'06 - SO 06 - PS Lovosice'!F41</f>
        <v>0</v>
      </c>
      <c r="BE62" s="4"/>
      <c r="BT62" s="134" t="s">
        <v>87</v>
      </c>
      <c r="BV62" s="134" t="s">
        <v>73</v>
      </c>
      <c r="BW62" s="134" t="s">
        <v>103</v>
      </c>
      <c r="BX62" s="134" t="s">
        <v>83</v>
      </c>
      <c r="CL62" s="134" t="s">
        <v>19</v>
      </c>
    </row>
    <row r="63" s="4" customFormat="1" ht="16.5" customHeight="1">
      <c r="A63" s="135" t="s">
        <v>84</v>
      </c>
      <c r="B63" s="64"/>
      <c r="C63" s="125"/>
      <c r="D63" s="125"/>
      <c r="E63" s="125"/>
      <c r="F63" s="126" t="s">
        <v>104</v>
      </c>
      <c r="G63" s="126"/>
      <c r="H63" s="126"/>
      <c r="I63" s="126"/>
      <c r="J63" s="126"/>
      <c r="K63" s="125"/>
      <c r="L63" s="126" t="s">
        <v>105</v>
      </c>
      <c r="M63" s="126"/>
      <c r="N63" s="126"/>
      <c r="O63" s="126"/>
      <c r="P63" s="126"/>
      <c r="Q63" s="126"/>
      <c r="R63" s="126"/>
      <c r="S63" s="126"/>
      <c r="T63" s="126"/>
      <c r="U63" s="126"/>
      <c r="V63" s="126"/>
      <c r="W63" s="126"/>
      <c r="X63" s="126"/>
      <c r="Y63" s="126"/>
      <c r="Z63" s="126"/>
      <c r="AA63" s="126"/>
      <c r="AB63" s="126"/>
      <c r="AC63" s="126"/>
      <c r="AD63" s="126"/>
      <c r="AE63" s="126"/>
      <c r="AF63" s="126"/>
      <c r="AG63" s="128">
        <f>'07 - SO 07 - PS Ústí n. L.'!J34</f>
        <v>0</v>
      </c>
      <c r="AH63" s="125"/>
      <c r="AI63" s="125"/>
      <c r="AJ63" s="125"/>
      <c r="AK63" s="125"/>
      <c r="AL63" s="125"/>
      <c r="AM63" s="125"/>
      <c r="AN63" s="128">
        <f>SUM(AG63,AT63)</f>
        <v>0</v>
      </c>
      <c r="AO63" s="125"/>
      <c r="AP63" s="125"/>
      <c r="AQ63" s="129" t="s">
        <v>82</v>
      </c>
      <c r="AR63" s="66"/>
      <c r="AS63" s="130">
        <v>0</v>
      </c>
      <c r="AT63" s="131">
        <f>ROUND(SUM(AV63:AW63),2)</f>
        <v>0</v>
      </c>
      <c r="AU63" s="132">
        <f>'07 - SO 07 - PS Ústí n. L.'!P91</f>
        <v>0</v>
      </c>
      <c r="AV63" s="131">
        <f>'07 - SO 07 - PS Ústí n. L.'!J37</f>
        <v>0</v>
      </c>
      <c r="AW63" s="131">
        <f>'07 - SO 07 - PS Ústí n. L.'!J38</f>
        <v>0</v>
      </c>
      <c r="AX63" s="131">
        <f>'07 - SO 07 - PS Ústí n. L.'!J39</f>
        <v>0</v>
      </c>
      <c r="AY63" s="131">
        <f>'07 - SO 07 - PS Ústí n. L.'!J40</f>
        <v>0</v>
      </c>
      <c r="AZ63" s="131">
        <f>'07 - SO 07 - PS Ústí n. L.'!F37</f>
        <v>0</v>
      </c>
      <c r="BA63" s="131">
        <f>'07 - SO 07 - PS Ústí n. L.'!F38</f>
        <v>0</v>
      </c>
      <c r="BB63" s="131">
        <f>'07 - SO 07 - PS Ústí n. L.'!F39</f>
        <v>0</v>
      </c>
      <c r="BC63" s="131">
        <f>'07 - SO 07 - PS Ústí n. L.'!F40</f>
        <v>0</v>
      </c>
      <c r="BD63" s="133">
        <f>'07 - SO 07 - PS Ústí n. L.'!F41</f>
        <v>0</v>
      </c>
      <c r="BE63" s="4"/>
      <c r="BT63" s="134" t="s">
        <v>87</v>
      </c>
      <c r="BV63" s="134" t="s">
        <v>73</v>
      </c>
      <c r="BW63" s="134" t="s">
        <v>106</v>
      </c>
      <c r="BX63" s="134" t="s">
        <v>83</v>
      </c>
      <c r="CL63" s="134" t="s">
        <v>19</v>
      </c>
    </row>
    <row r="64" s="4" customFormat="1" ht="16.5" customHeight="1">
      <c r="A64" s="135" t="s">
        <v>84</v>
      </c>
      <c r="B64" s="64"/>
      <c r="C64" s="125"/>
      <c r="D64" s="125"/>
      <c r="E64" s="125"/>
      <c r="F64" s="126" t="s">
        <v>107</v>
      </c>
      <c r="G64" s="126"/>
      <c r="H64" s="126"/>
      <c r="I64" s="126"/>
      <c r="J64" s="126"/>
      <c r="K64" s="125"/>
      <c r="L64" s="126" t="s">
        <v>108</v>
      </c>
      <c r="M64" s="126"/>
      <c r="N64" s="126"/>
      <c r="O64" s="126"/>
      <c r="P64" s="126"/>
      <c r="Q64" s="126"/>
      <c r="R64" s="126"/>
      <c r="S64" s="126"/>
      <c r="T64" s="126"/>
      <c r="U64" s="126"/>
      <c r="V64" s="126"/>
      <c r="W64" s="126"/>
      <c r="X64" s="126"/>
      <c r="Y64" s="126"/>
      <c r="Z64" s="126"/>
      <c r="AA64" s="126"/>
      <c r="AB64" s="126"/>
      <c r="AC64" s="126"/>
      <c r="AD64" s="126"/>
      <c r="AE64" s="126"/>
      <c r="AF64" s="126"/>
      <c r="AG64" s="128">
        <f>'08 - SO 08 - PS Děčín'!J34</f>
        <v>0</v>
      </c>
      <c r="AH64" s="125"/>
      <c r="AI64" s="125"/>
      <c r="AJ64" s="125"/>
      <c r="AK64" s="125"/>
      <c r="AL64" s="125"/>
      <c r="AM64" s="125"/>
      <c r="AN64" s="128">
        <f>SUM(AG64,AT64)</f>
        <v>0</v>
      </c>
      <c r="AO64" s="125"/>
      <c r="AP64" s="125"/>
      <c r="AQ64" s="129" t="s">
        <v>82</v>
      </c>
      <c r="AR64" s="66"/>
      <c r="AS64" s="130">
        <v>0</v>
      </c>
      <c r="AT64" s="131">
        <f>ROUND(SUM(AV64:AW64),2)</f>
        <v>0</v>
      </c>
      <c r="AU64" s="132">
        <f>'08 - SO 08 - PS Děčín'!P91</f>
        <v>0</v>
      </c>
      <c r="AV64" s="131">
        <f>'08 - SO 08 - PS Děčín'!J37</f>
        <v>0</v>
      </c>
      <c r="AW64" s="131">
        <f>'08 - SO 08 - PS Děčín'!J38</f>
        <v>0</v>
      </c>
      <c r="AX64" s="131">
        <f>'08 - SO 08 - PS Děčín'!J39</f>
        <v>0</v>
      </c>
      <c r="AY64" s="131">
        <f>'08 - SO 08 - PS Děčín'!J40</f>
        <v>0</v>
      </c>
      <c r="AZ64" s="131">
        <f>'08 - SO 08 - PS Děčín'!F37</f>
        <v>0</v>
      </c>
      <c r="BA64" s="131">
        <f>'08 - SO 08 - PS Děčín'!F38</f>
        <v>0</v>
      </c>
      <c r="BB64" s="131">
        <f>'08 - SO 08 - PS Děčín'!F39</f>
        <v>0</v>
      </c>
      <c r="BC64" s="131">
        <f>'08 - SO 08 - PS Děčín'!F40</f>
        <v>0</v>
      </c>
      <c r="BD64" s="133">
        <f>'08 - SO 08 - PS Děčín'!F41</f>
        <v>0</v>
      </c>
      <c r="BE64" s="4"/>
      <c r="BT64" s="134" t="s">
        <v>87</v>
      </c>
      <c r="BV64" s="134" t="s">
        <v>73</v>
      </c>
      <c r="BW64" s="134" t="s">
        <v>109</v>
      </c>
      <c r="BX64" s="134" t="s">
        <v>83</v>
      </c>
      <c r="CL64" s="134" t="s">
        <v>19</v>
      </c>
    </row>
    <row r="65" s="4" customFormat="1" ht="16.5" customHeight="1">
      <c r="A65" s="135" t="s">
        <v>84</v>
      </c>
      <c r="B65" s="64"/>
      <c r="C65" s="125"/>
      <c r="D65" s="125"/>
      <c r="E65" s="125"/>
      <c r="F65" s="126" t="s">
        <v>110</v>
      </c>
      <c r="G65" s="126"/>
      <c r="H65" s="126"/>
      <c r="I65" s="126"/>
      <c r="J65" s="126"/>
      <c r="K65" s="125"/>
      <c r="L65" s="126" t="s">
        <v>111</v>
      </c>
      <c r="M65" s="126"/>
      <c r="N65" s="126"/>
      <c r="O65" s="126"/>
      <c r="P65" s="126"/>
      <c r="Q65" s="126"/>
      <c r="R65" s="126"/>
      <c r="S65" s="126"/>
      <c r="T65" s="126"/>
      <c r="U65" s="126"/>
      <c r="V65" s="126"/>
      <c r="W65" s="126"/>
      <c r="X65" s="126"/>
      <c r="Y65" s="126"/>
      <c r="Z65" s="126"/>
      <c r="AA65" s="126"/>
      <c r="AB65" s="126"/>
      <c r="AC65" s="126"/>
      <c r="AD65" s="126"/>
      <c r="AE65" s="126"/>
      <c r="AF65" s="126"/>
      <c r="AG65" s="128">
        <f>'09 - SO 09 - PS Roudnice ...'!J34</f>
        <v>0</v>
      </c>
      <c r="AH65" s="125"/>
      <c r="AI65" s="125"/>
      <c r="AJ65" s="125"/>
      <c r="AK65" s="125"/>
      <c r="AL65" s="125"/>
      <c r="AM65" s="125"/>
      <c r="AN65" s="128">
        <f>SUM(AG65,AT65)</f>
        <v>0</v>
      </c>
      <c r="AO65" s="125"/>
      <c r="AP65" s="125"/>
      <c r="AQ65" s="129" t="s">
        <v>82</v>
      </c>
      <c r="AR65" s="66"/>
      <c r="AS65" s="130">
        <v>0</v>
      </c>
      <c r="AT65" s="131">
        <f>ROUND(SUM(AV65:AW65),2)</f>
        <v>0</v>
      </c>
      <c r="AU65" s="132">
        <f>'09 - SO 09 - PS Roudnice ...'!P91</f>
        <v>0</v>
      </c>
      <c r="AV65" s="131">
        <f>'09 - SO 09 - PS Roudnice ...'!J37</f>
        <v>0</v>
      </c>
      <c r="AW65" s="131">
        <f>'09 - SO 09 - PS Roudnice ...'!J38</f>
        <v>0</v>
      </c>
      <c r="AX65" s="131">
        <f>'09 - SO 09 - PS Roudnice ...'!J39</f>
        <v>0</v>
      </c>
      <c r="AY65" s="131">
        <f>'09 - SO 09 - PS Roudnice ...'!J40</f>
        <v>0</v>
      </c>
      <c r="AZ65" s="131">
        <f>'09 - SO 09 - PS Roudnice ...'!F37</f>
        <v>0</v>
      </c>
      <c r="BA65" s="131">
        <f>'09 - SO 09 - PS Roudnice ...'!F38</f>
        <v>0</v>
      </c>
      <c r="BB65" s="131">
        <f>'09 - SO 09 - PS Roudnice ...'!F39</f>
        <v>0</v>
      </c>
      <c r="BC65" s="131">
        <f>'09 - SO 09 - PS Roudnice ...'!F40</f>
        <v>0</v>
      </c>
      <c r="BD65" s="133">
        <f>'09 - SO 09 - PS Roudnice ...'!F41</f>
        <v>0</v>
      </c>
      <c r="BE65" s="4"/>
      <c r="BT65" s="134" t="s">
        <v>87</v>
      </c>
      <c r="BV65" s="134" t="s">
        <v>73</v>
      </c>
      <c r="BW65" s="134" t="s">
        <v>112</v>
      </c>
      <c r="BX65" s="134" t="s">
        <v>83</v>
      </c>
      <c r="CL65" s="134" t="s">
        <v>19</v>
      </c>
    </row>
    <row r="66" s="4" customFormat="1" ht="16.5" customHeight="1">
      <c r="A66" s="4"/>
      <c r="B66" s="64"/>
      <c r="C66" s="125"/>
      <c r="D66" s="125"/>
      <c r="E66" s="125"/>
      <c r="F66" s="126" t="s">
        <v>113</v>
      </c>
      <c r="G66" s="126"/>
      <c r="H66" s="126"/>
      <c r="I66" s="126"/>
      <c r="J66" s="126"/>
      <c r="K66" s="125"/>
      <c r="L66" s="126" t="s">
        <v>114</v>
      </c>
      <c r="M66" s="126"/>
      <c r="N66" s="126"/>
      <c r="O66" s="126"/>
      <c r="P66" s="126"/>
      <c r="Q66" s="126"/>
      <c r="R66" s="126"/>
      <c r="S66" s="126"/>
      <c r="T66" s="126"/>
      <c r="U66" s="126"/>
      <c r="V66" s="126"/>
      <c r="W66" s="126"/>
      <c r="X66" s="126"/>
      <c r="Y66" s="126"/>
      <c r="Z66" s="126"/>
      <c r="AA66" s="126"/>
      <c r="AB66" s="126"/>
      <c r="AC66" s="126"/>
      <c r="AD66" s="126"/>
      <c r="AE66" s="126"/>
      <c r="AF66" s="126"/>
      <c r="AG66" s="127">
        <f>ROUND(SUM(AG67:AG68),2)</f>
        <v>0</v>
      </c>
      <c r="AH66" s="125"/>
      <c r="AI66" s="125"/>
      <c r="AJ66" s="125"/>
      <c r="AK66" s="125"/>
      <c r="AL66" s="125"/>
      <c r="AM66" s="125"/>
      <c r="AN66" s="128">
        <f>SUM(AG66,AT66)</f>
        <v>0</v>
      </c>
      <c r="AO66" s="125"/>
      <c r="AP66" s="125"/>
      <c r="AQ66" s="129" t="s">
        <v>82</v>
      </c>
      <c r="AR66" s="66"/>
      <c r="AS66" s="130">
        <f>ROUND(SUM(AS67:AS68),2)</f>
        <v>0</v>
      </c>
      <c r="AT66" s="131">
        <f>ROUND(SUM(AV66:AW66),2)</f>
        <v>0</v>
      </c>
      <c r="AU66" s="132">
        <f>ROUND(SUM(AU67:AU68),5)</f>
        <v>0</v>
      </c>
      <c r="AV66" s="131">
        <f>ROUND(AZ66*L29,2)</f>
        <v>0</v>
      </c>
      <c r="AW66" s="131">
        <f>ROUND(BA66*L30,2)</f>
        <v>0</v>
      </c>
      <c r="AX66" s="131">
        <f>ROUND(BB66*L29,2)</f>
        <v>0</v>
      </c>
      <c r="AY66" s="131">
        <f>ROUND(BC66*L30,2)</f>
        <v>0</v>
      </c>
      <c r="AZ66" s="131">
        <f>ROUND(SUM(AZ67:AZ68),2)</f>
        <v>0</v>
      </c>
      <c r="BA66" s="131">
        <f>ROUND(SUM(BA67:BA68),2)</f>
        <v>0</v>
      </c>
      <c r="BB66" s="131">
        <f>ROUND(SUM(BB67:BB68),2)</f>
        <v>0</v>
      </c>
      <c r="BC66" s="131">
        <f>ROUND(SUM(BC67:BC68),2)</f>
        <v>0</v>
      </c>
      <c r="BD66" s="133">
        <f>ROUND(SUM(BD67:BD68),2)</f>
        <v>0</v>
      </c>
      <c r="BE66" s="4"/>
      <c r="BS66" s="134" t="s">
        <v>70</v>
      </c>
      <c r="BT66" s="134" t="s">
        <v>87</v>
      </c>
      <c r="BU66" s="134" t="s">
        <v>72</v>
      </c>
      <c r="BV66" s="134" t="s">
        <v>73</v>
      </c>
      <c r="BW66" s="134" t="s">
        <v>115</v>
      </c>
      <c r="BX66" s="134" t="s">
        <v>83</v>
      </c>
      <c r="CL66" s="134" t="s">
        <v>19</v>
      </c>
    </row>
    <row r="67" s="4" customFormat="1" ht="16.5" customHeight="1">
      <c r="A67" s="135" t="s">
        <v>84</v>
      </c>
      <c r="B67" s="64"/>
      <c r="C67" s="125"/>
      <c r="D67" s="125"/>
      <c r="E67" s="125"/>
      <c r="F67" s="125"/>
      <c r="G67" s="126" t="s">
        <v>116</v>
      </c>
      <c r="H67" s="126"/>
      <c r="I67" s="126"/>
      <c r="J67" s="126"/>
      <c r="K67" s="126"/>
      <c r="L67" s="125"/>
      <c r="M67" s="126" t="s">
        <v>117</v>
      </c>
      <c r="N67" s="126"/>
      <c r="O67" s="126"/>
      <c r="P67" s="126"/>
      <c r="Q67" s="126"/>
      <c r="R67" s="126"/>
      <c r="S67" s="126"/>
      <c r="T67" s="126"/>
      <c r="U67" s="126"/>
      <c r="V67" s="126"/>
      <c r="W67" s="126"/>
      <c r="X67" s="126"/>
      <c r="Y67" s="126"/>
      <c r="Z67" s="126"/>
      <c r="AA67" s="126"/>
      <c r="AB67" s="126"/>
      <c r="AC67" s="126"/>
      <c r="AD67" s="126"/>
      <c r="AE67" s="126"/>
      <c r="AF67" s="126"/>
      <c r="AG67" s="128">
        <f>'10a - SO 10a - PS Lovosice'!J34</f>
        <v>0</v>
      </c>
      <c r="AH67" s="125"/>
      <c r="AI67" s="125"/>
      <c r="AJ67" s="125"/>
      <c r="AK67" s="125"/>
      <c r="AL67" s="125"/>
      <c r="AM67" s="125"/>
      <c r="AN67" s="128">
        <f>SUM(AG67,AT67)</f>
        <v>0</v>
      </c>
      <c r="AO67" s="125"/>
      <c r="AP67" s="125"/>
      <c r="AQ67" s="129" t="s">
        <v>82</v>
      </c>
      <c r="AR67" s="66"/>
      <c r="AS67" s="130">
        <v>0</v>
      </c>
      <c r="AT67" s="131">
        <f>ROUND(SUM(AV67:AW67),2)</f>
        <v>0</v>
      </c>
      <c r="AU67" s="132">
        <f>'10a - SO 10a - PS Lovosice'!P91</f>
        <v>0</v>
      </c>
      <c r="AV67" s="131">
        <f>'10a - SO 10a - PS Lovosice'!J37</f>
        <v>0</v>
      </c>
      <c r="AW67" s="131">
        <f>'10a - SO 10a - PS Lovosice'!J38</f>
        <v>0</v>
      </c>
      <c r="AX67" s="131">
        <f>'10a - SO 10a - PS Lovosice'!J39</f>
        <v>0</v>
      </c>
      <c r="AY67" s="131">
        <f>'10a - SO 10a - PS Lovosice'!J40</f>
        <v>0</v>
      </c>
      <c r="AZ67" s="131">
        <f>'10a - SO 10a - PS Lovosice'!F37</f>
        <v>0</v>
      </c>
      <c r="BA67" s="131">
        <f>'10a - SO 10a - PS Lovosice'!F38</f>
        <v>0</v>
      </c>
      <c r="BB67" s="131">
        <f>'10a - SO 10a - PS Lovosice'!F39</f>
        <v>0</v>
      </c>
      <c r="BC67" s="131">
        <f>'10a - SO 10a - PS Lovosice'!F40</f>
        <v>0</v>
      </c>
      <c r="BD67" s="133">
        <f>'10a - SO 10a - PS Lovosice'!F41</f>
        <v>0</v>
      </c>
      <c r="BE67" s="4"/>
      <c r="BT67" s="134" t="s">
        <v>118</v>
      </c>
      <c r="BV67" s="134" t="s">
        <v>73</v>
      </c>
      <c r="BW67" s="134" t="s">
        <v>119</v>
      </c>
      <c r="BX67" s="134" t="s">
        <v>115</v>
      </c>
      <c r="CL67" s="134" t="s">
        <v>19</v>
      </c>
    </row>
    <row r="68" s="4" customFormat="1" ht="16.5" customHeight="1">
      <c r="A68" s="135" t="s">
        <v>84</v>
      </c>
      <c r="B68" s="64"/>
      <c r="C68" s="125"/>
      <c r="D68" s="125"/>
      <c r="E68" s="125"/>
      <c r="F68" s="125"/>
      <c r="G68" s="126" t="s">
        <v>120</v>
      </c>
      <c r="H68" s="126"/>
      <c r="I68" s="126"/>
      <c r="J68" s="126"/>
      <c r="K68" s="126"/>
      <c r="L68" s="125"/>
      <c r="M68" s="126" t="s">
        <v>121</v>
      </c>
      <c r="N68" s="126"/>
      <c r="O68" s="126"/>
      <c r="P68" s="126"/>
      <c r="Q68" s="126"/>
      <c r="R68" s="126"/>
      <c r="S68" s="126"/>
      <c r="T68" s="126"/>
      <c r="U68" s="126"/>
      <c r="V68" s="126"/>
      <c r="W68" s="126"/>
      <c r="X68" s="126"/>
      <c r="Y68" s="126"/>
      <c r="Z68" s="126"/>
      <c r="AA68" s="126"/>
      <c r="AB68" s="126"/>
      <c r="AC68" s="126"/>
      <c r="AD68" s="126"/>
      <c r="AE68" s="126"/>
      <c r="AF68" s="126"/>
      <c r="AG68" s="128">
        <f>'10b - SO 10b - PS Lovosice'!J34</f>
        <v>0</v>
      </c>
      <c r="AH68" s="125"/>
      <c r="AI68" s="125"/>
      <c r="AJ68" s="125"/>
      <c r="AK68" s="125"/>
      <c r="AL68" s="125"/>
      <c r="AM68" s="125"/>
      <c r="AN68" s="128">
        <f>SUM(AG68,AT68)</f>
        <v>0</v>
      </c>
      <c r="AO68" s="125"/>
      <c r="AP68" s="125"/>
      <c r="AQ68" s="129" t="s">
        <v>82</v>
      </c>
      <c r="AR68" s="66"/>
      <c r="AS68" s="130">
        <v>0</v>
      </c>
      <c r="AT68" s="131">
        <f>ROUND(SUM(AV68:AW68),2)</f>
        <v>0</v>
      </c>
      <c r="AU68" s="132">
        <f>'10b - SO 10b - PS Lovosice'!P91</f>
        <v>0</v>
      </c>
      <c r="AV68" s="131">
        <f>'10b - SO 10b - PS Lovosice'!J37</f>
        <v>0</v>
      </c>
      <c r="AW68" s="131">
        <f>'10b - SO 10b - PS Lovosice'!J38</f>
        <v>0</v>
      </c>
      <c r="AX68" s="131">
        <f>'10b - SO 10b - PS Lovosice'!J39</f>
        <v>0</v>
      </c>
      <c r="AY68" s="131">
        <f>'10b - SO 10b - PS Lovosice'!J40</f>
        <v>0</v>
      </c>
      <c r="AZ68" s="131">
        <f>'10b - SO 10b - PS Lovosice'!F37</f>
        <v>0</v>
      </c>
      <c r="BA68" s="131">
        <f>'10b - SO 10b - PS Lovosice'!F38</f>
        <v>0</v>
      </c>
      <c r="BB68" s="131">
        <f>'10b - SO 10b - PS Lovosice'!F39</f>
        <v>0</v>
      </c>
      <c r="BC68" s="131">
        <f>'10b - SO 10b - PS Lovosice'!F40</f>
        <v>0</v>
      </c>
      <c r="BD68" s="133">
        <f>'10b - SO 10b - PS Lovosice'!F41</f>
        <v>0</v>
      </c>
      <c r="BE68" s="4"/>
      <c r="BT68" s="134" t="s">
        <v>118</v>
      </c>
      <c r="BV68" s="134" t="s">
        <v>73</v>
      </c>
      <c r="BW68" s="134" t="s">
        <v>122</v>
      </c>
      <c r="BX68" s="134" t="s">
        <v>115</v>
      </c>
      <c r="CL68" s="134" t="s">
        <v>19</v>
      </c>
    </row>
    <row r="69" s="4" customFormat="1" ht="16.5" customHeight="1">
      <c r="A69" s="135" t="s">
        <v>84</v>
      </c>
      <c r="B69" s="64"/>
      <c r="C69" s="125"/>
      <c r="D69" s="125"/>
      <c r="E69" s="125"/>
      <c r="F69" s="126" t="s">
        <v>123</v>
      </c>
      <c r="G69" s="126"/>
      <c r="H69" s="126"/>
      <c r="I69" s="126"/>
      <c r="J69" s="126"/>
      <c r="K69" s="125"/>
      <c r="L69" s="126" t="s">
        <v>124</v>
      </c>
      <c r="M69" s="126"/>
      <c r="N69" s="126"/>
      <c r="O69" s="126"/>
      <c r="P69" s="126"/>
      <c r="Q69" s="126"/>
      <c r="R69" s="126"/>
      <c r="S69" s="126"/>
      <c r="T69" s="126"/>
      <c r="U69" s="126"/>
      <c r="V69" s="126"/>
      <c r="W69" s="126"/>
      <c r="X69" s="126"/>
      <c r="Y69" s="126"/>
      <c r="Z69" s="126"/>
      <c r="AA69" s="126"/>
      <c r="AB69" s="126"/>
      <c r="AC69" s="126"/>
      <c r="AD69" s="126"/>
      <c r="AE69" s="126"/>
      <c r="AF69" s="126"/>
      <c r="AG69" s="128">
        <f>'11 - SO 11 - PS Děčín hl.n.'!J34</f>
        <v>0</v>
      </c>
      <c r="AH69" s="125"/>
      <c r="AI69" s="125"/>
      <c r="AJ69" s="125"/>
      <c r="AK69" s="125"/>
      <c r="AL69" s="125"/>
      <c r="AM69" s="125"/>
      <c r="AN69" s="128">
        <f>SUM(AG69,AT69)</f>
        <v>0</v>
      </c>
      <c r="AO69" s="125"/>
      <c r="AP69" s="125"/>
      <c r="AQ69" s="129" t="s">
        <v>82</v>
      </c>
      <c r="AR69" s="66"/>
      <c r="AS69" s="130">
        <v>0</v>
      </c>
      <c r="AT69" s="131">
        <f>ROUND(SUM(AV69:AW69),2)</f>
        <v>0</v>
      </c>
      <c r="AU69" s="132">
        <f>'11 - SO 11 - PS Děčín hl.n.'!P91</f>
        <v>0</v>
      </c>
      <c r="AV69" s="131">
        <f>'11 - SO 11 - PS Děčín hl.n.'!J37</f>
        <v>0</v>
      </c>
      <c r="AW69" s="131">
        <f>'11 - SO 11 - PS Děčín hl.n.'!J38</f>
        <v>0</v>
      </c>
      <c r="AX69" s="131">
        <f>'11 - SO 11 - PS Děčín hl.n.'!J39</f>
        <v>0</v>
      </c>
      <c r="AY69" s="131">
        <f>'11 - SO 11 - PS Děčín hl.n.'!J40</f>
        <v>0</v>
      </c>
      <c r="AZ69" s="131">
        <f>'11 - SO 11 - PS Děčín hl.n.'!F37</f>
        <v>0</v>
      </c>
      <c r="BA69" s="131">
        <f>'11 - SO 11 - PS Děčín hl.n.'!F38</f>
        <v>0</v>
      </c>
      <c r="BB69" s="131">
        <f>'11 - SO 11 - PS Děčín hl.n.'!F39</f>
        <v>0</v>
      </c>
      <c r="BC69" s="131">
        <f>'11 - SO 11 - PS Děčín hl.n.'!F40</f>
        <v>0</v>
      </c>
      <c r="BD69" s="133">
        <f>'11 - SO 11 - PS Děčín hl.n.'!F41</f>
        <v>0</v>
      </c>
      <c r="BE69" s="4"/>
      <c r="BT69" s="134" t="s">
        <v>87</v>
      </c>
      <c r="BV69" s="134" t="s">
        <v>73</v>
      </c>
      <c r="BW69" s="134" t="s">
        <v>125</v>
      </c>
      <c r="BX69" s="134" t="s">
        <v>83</v>
      </c>
      <c r="CL69" s="134" t="s">
        <v>19</v>
      </c>
    </row>
    <row r="70" s="4" customFormat="1" ht="16.5" customHeight="1">
      <c r="A70" s="135" t="s">
        <v>84</v>
      </c>
      <c r="B70" s="64"/>
      <c r="C70" s="125"/>
      <c r="D70" s="125"/>
      <c r="E70" s="126" t="s">
        <v>80</v>
      </c>
      <c r="F70" s="126"/>
      <c r="G70" s="126"/>
      <c r="H70" s="126"/>
      <c r="I70" s="126"/>
      <c r="J70" s="125"/>
      <c r="K70" s="126" t="s">
        <v>126</v>
      </c>
      <c r="L70" s="126"/>
      <c r="M70" s="126"/>
      <c r="N70" s="126"/>
      <c r="O70" s="126"/>
      <c r="P70" s="126"/>
      <c r="Q70" s="126"/>
      <c r="R70" s="126"/>
      <c r="S70" s="126"/>
      <c r="T70" s="126"/>
      <c r="U70" s="126"/>
      <c r="V70" s="126"/>
      <c r="W70" s="126"/>
      <c r="X70" s="126"/>
      <c r="Y70" s="126"/>
      <c r="Z70" s="126"/>
      <c r="AA70" s="126"/>
      <c r="AB70" s="126"/>
      <c r="AC70" s="126"/>
      <c r="AD70" s="126"/>
      <c r="AE70" s="126"/>
      <c r="AF70" s="126"/>
      <c r="AG70" s="128">
        <f>'2 - VRN'!J32</f>
        <v>0</v>
      </c>
      <c r="AH70" s="125"/>
      <c r="AI70" s="125"/>
      <c r="AJ70" s="125"/>
      <c r="AK70" s="125"/>
      <c r="AL70" s="125"/>
      <c r="AM70" s="125"/>
      <c r="AN70" s="128">
        <f>SUM(AG70,AT70)</f>
        <v>0</v>
      </c>
      <c r="AO70" s="125"/>
      <c r="AP70" s="125"/>
      <c r="AQ70" s="129" t="s">
        <v>82</v>
      </c>
      <c r="AR70" s="66"/>
      <c r="AS70" s="130">
        <v>0</v>
      </c>
      <c r="AT70" s="131">
        <f>ROUND(SUM(AV70:AW70),2)</f>
        <v>0</v>
      </c>
      <c r="AU70" s="132">
        <f>'2 - VRN'!P85</f>
        <v>0</v>
      </c>
      <c r="AV70" s="131">
        <f>'2 - VRN'!J35</f>
        <v>0</v>
      </c>
      <c r="AW70" s="131">
        <f>'2 - VRN'!J36</f>
        <v>0</v>
      </c>
      <c r="AX70" s="131">
        <f>'2 - VRN'!J37</f>
        <v>0</v>
      </c>
      <c r="AY70" s="131">
        <f>'2 - VRN'!J38</f>
        <v>0</v>
      </c>
      <c r="AZ70" s="131">
        <f>'2 - VRN'!F35</f>
        <v>0</v>
      </c>
      <c r="BA70" s="131">
        <f>'2 - VRN'!F36</f>
        <v>0</v>
      </c>
      <c r="BB70" s="131">
        <f>'2 - VRN'!F37</f>
        <v>0</v>
      </c>
      <c r="BC70" s="131">
        <f>'2 - VRN'!F38</f>
        <v>0</v>
      </c>
      <c r="BD70" s="133">
        <f>'2 - VRN'!F39</f>
        <v>0</v>
      </c>
      <c r="BE70" s="4"/>
      <c r="BT70" s="134" t="s">
        <v>80</v>
      </c>
      <c r="BV70" s="134" t="s">
        <v>73</v>
      </c>
      <c r="BW70" s="134" t="s">
        <v>127</v>
      </c>
      <c r="BX70" s="134" t="s">
        <v>79</v>
      </c>
      <c r="CL70" s="134" t="s">
        <v>19</v>
      </c>
    </row>
    <row r="71" s="7" customFormat="1" ht="16.5" customHeight="1">
      <c r="A71" s="7"/>
      <c r="B71" s="112"/>
      <c r="C71" s="113"/>
      <c r="D71" s="114" t="s">
        <v>128</v>
      </c>
      <c r="E71" s="114"/>
      <c r="F71" s="114"/>
      <c r="G71" s="114"/>
      <c r="H71" s="114"/>
      <c r="I71" s="115"/>
      <c r="J71" s="114" t="s">
        <v>129</v>
      </c>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6">
        <f>ROUND(AG72+AG78,2)</f>
        <v>0</v>
      </c>
      <c r="AH71" s="115"/>
      <c r="AI71" s="115"/>
      <c r="AJ71" s="115"/>
      <c r="AK71" s="115"/>
      <c r="AL71" s="115"/>
      <c r="AM71" s="115"/>
      <c r="AN71" s="117">
        <f>SUM(AG71,AT71)</f>
        <v>0</v>
      </c>
      <c r="AO71" s="115"/>
      <c r="AP71" s="115"/>
      <c r="AQ71" s="118" t="s">
        <v>77</v>
      </c>
      <c r="AR71" s="119"/>
      <c r="AS71" s="120">
        <f>ROUND(AS72+AS78,2)</f>
        <v>0</v>
      </c>
      <c r="AT71" s="121">
        <f>ROUND(SUM(AV71:AW71),2)</f>
        <v>0</v>
      </c>
      <c r="AU71" s="122">
        <f>ROUND(AU72+AU78,5)</f>
        <v>0</v>
      </c>
      <c r="AV71" s="121">
        <f>ROUND(AZ71*L29,2)</f>
        <v>0</v>
      </c>
      <c r="AW71" s="121">
        <f>ROUND(BA71*L30,2)</f>
        <v>0</v>
      </c>
      <c r="AX71" s="121">
        <f>ROUND(BB71*L29,2)</f>
        <v>0</v>
      </c>
      <c r="AY71" s="121">
        <f>ROUND(BC71*L30,2)</f>
        <v>0</v>
      </c>
      <c r="AZ71" s="121">
        <f>ROUND(AZ72+AZ78,2)</f>
        <v>0</v>
      </c>
      <c r="BA71" s="121">
        <f>ROUND(BA72+BA78,2)</f>
        <v>0</v>
      </c>
      <c r="BB71" s="121">
        <f>ROUND(BB72+BB78,2)</f>
        <v>0</v>
      </c>
      <c r="BC71" s="121">
        <f>ROUND(BC72+BC78,2)</f>
        <v>0</v>
      </c>
      <c r="BD71" s="123">
        <f>ROUND(BD72+BD78,2)</f>
        <v>0</v>
      </c>
      <c r="BE71" s="7"/>
      <c r="BS71" s="124" t="s">
        <v>70</v>
      </c>
      <c r="BT71" s="124" t="s">
        <v>78</v>
      </c>
      <c r="BU71" s="124" t="s">
        <v>72</v>
      </c>
      <c r="BV71" s="124" t="s">
        <v>73</v>
      </c>
      <c r="BW71" s="124" t="s">
        <v>130</v>
      </c>
      <c r="BX71" s="124" t="s">
        <v>5</v>
      </c>
      <c r="CL71" s="124" t="s">
        <v>19</v>
      </c>
      <c r="CM71" s="124" t="s">
        <v>80</v>
      </c>
    </row>
    <row r="72" s="4" customFormat="1" ht="16.5" customHeight="1">
      <c r="A72" s="4"/>
      <c r="B72" s="64"/>
      <c r="C72" s="125"/>
      <c r="D72" s="125"/>
      <c r="E72" s="126" t="s">
        <v>78</v>
      </c>
      <c r="F72" s="126"/>
      <c r="G72" s="126"/>
      <c r="H72" s="126"/>
      <c r="I72" s="126"/>
      <c r="J72" s="125"/>
      <c r="K72" s="126" t="s">
        <v>81</v>
      </c>
      <c r="L72" s="126"/>
      <c r="M72" s="126"/>
      <c r="N72" s="126"/>
      <c r="O72" s="126"/>
      <c r="P72" s="126"/>
      <c r="Q72" s="126"/>
      <c r="R72" s="126"/>
      <c r="S72" s="126"/>
      <c r="T72" s="126"/>
      <c r="U72" s="126"/>
      <c r="V72" s="126"/>
      <c r="W72" s="126"/>
      <c r="X72" s="126"/>
      <c r="Y72" s="126"/>
      <c r="Z72" s="126"/>
      <c r="AA72" s="126"/>
      <c r="AB72" s="126"/>
      <c r="AC72" s="126"/>
      <c r="AD72" s="126"/>
      <c r="AE72" s="126"/>
      <c r="AF72" s="126"/>
      <c r="AG72" s="127">
        <f>ROUND(SUM(AG73:AG77),2)</f>
        <v>0</v>
      </c>
      <c r="AH72" s="125"/>
      <c r="AI72" s="125"/>
      <c r="AJ72" s="125"/>
      <c r="AK72" s="125"/>
      <c r="AL72" s="125"/>
      <c r="AM72" s="125"/>
      <c r="AN72" s="128">
        <f>SUM(AG72,AT72)</f>
        <v>0</v>
      </c>
      <c r="AO72" s="125"/>
      <c r="AP72" s="125"/>
      <c r="AQ72" s="129" t="s">
        <v>82</v>
      </c>
      <c r="AR72" s="66"/>
      <c r="AS72" s="130">
        <f>ROUND(SUM(AS73:AS77),2)</f>
        <v>0</v>
      </c>
      <c r="AT72" s="131">
        <f>ROUND(SUM(AV72:AW72),2)</f>
        <v>0</v>
      </c>
      <c r="AU72" s="132">
        <f>ROUND(SUM(AU73:AU77),5)</f>
        <v>0</v>
      </c>
      <c r="AV72" s="131">
        <f>ROUND(AZ72*L29,2)</f>
        <v>0</v>
      </c>
      <c r="AW72" s="131">
        <f>ROUND(BA72*L30,2)</f>
        <v>0</v>
      </c>
      <c r="AX72" s="131">
        <f>ROUND(BB72*L29,2)</f>
        <v>0</v>
      </c>
      <c r="AY72" s="131">
        <f>ROUND(BC72*L30,2)</f>
        <v>0</v>
      </c>
      <c r="AZ72" s="131">
        <f>ROUND(SUM(AZ73:AZ77),2)</f>
        <v>0</v>
      </c>
      <c r="BA72" s="131">
        <f>ROUND(SUM(BA73:BA77),2)</f>
        <v>0</v>
      </c>
      <c r="BB72" s="131">
        <f>ROUND(SUM(BB73:BB77),2)</f>
        <v>0</v>
      </c>
      <c r="BC72" s="131">
        <f>ROUND(SUM(BC73:BC77),2)</f>
        <v>0</v>
      </c>
      <c r="BD72" s="133">
        <f>ROUND(SUM(BD73:BD77),2)</f>
        <v>0</v>
      </c>
      <c r="BE72" s="4"/>
      <c r="BS72" s="134" t="s">
        <v>70</v>
      </c>
      <c r="BT72" s="134" t="s">
        <v>80</v>
      </c>
      <c r="BU72" s="134" t="s">
        <v>72</v>
      </c>
      <c r="BV72" s="134" t="s">
        <v>73</v>
      </c>
      <c r="BW72" s="134" t="s">
        <v>131</v>
      </c>
      <c r="BX72" s="134" t="s">
        <v>130</v>
      </c>
      <c r="CL72" s="134" t="s">
        <v>19</v>
      </c>
    </row>
    <row r="73" s="4" customFormat="1" ht="16.5" customHeight="1">
      <c r="A73" s="135" t="s">
        <v>84</v>
      </c>
      <c r="B73" s="64"/>
      <c r="C73" s="125"/>
      <c r="D73" s="125"/>
      <c r="E73" s="125"/>
      <c r="F73" s="126" t="s">
        <v>132</v>
      </c>
      <c r="G73" s="126"/>
      <c r="H73" s="126"/>
      <c r="I73" s="126"/>
      <c r="J73" s="126"/>
      <c r="K73" s="125"/>
      <c r="L73" s="126" t="s">
        <v>133</v>
      </c>
      <c r="M73" s="126"/>
      <c r="N73" s="126"/>
      <c r="O73" s="126"/>
      <c r="P73" s="126"/>
      <c r="Q73" s="126"/>
      <c r="R73" s="126"/>
      <c r="S73" s="126"/>
      <c r="T73" s="126"/>
      <c r="U73" s="126"/>
      <c r="V73" s="126"/>
      <c r="W73" s="126"/>
      <c r="X73" s="126"/>
      <c r="Y73" s="126"/>
      <c r="Z73" s="126"/>
      <c r="AA73" s="126"/>
      <c r="AB73" s="126"/>
      <c r="AC73" s="126"/>
      <c r="AD73" s="126"/>
      <c r="AE73" s="126"/>
      <c r="AF73" s="126"/>
      <c r="AG73" s="128">
        <f>'12 - SO 12 - PS Litoměřice'!J34</f>
        <v>0</v>
      </c>
      <c r="AH73" s="125"/>
      <c r="AI73" s="125"/>
      <c r="AJ73" s="125"/>
      <c r="AK73" s="125"/>
      <c r="AL73" s="125"/>
      <c r="AM73" s="125"/>
      <c r="AN73" s="128">
        <f>SUM(AG73,AT73)</f>
        <v>0</v>
      </c>
      <c r="AO73" s="125"/>
      <c r="AP73" s="125"/>
      <c r="AQ73" s="129" t="s">
        <v>82</v>
      </c>
      <c r="AR73" s="66"/>
      <c r="AS73" s="130">
        <v>0</v>
      </c>
      <c r="AT73" s="131">
        <f>ROUND(SUM(AV73:AW73),2)</f>
        <v>0</v>
      </c>
      <c r="AU73" s="132">
        <f>'12 - SO 12 - PS Litoměřice'!P91</f>
        <v>0</v>
      </c>
      <c r="AV73" s="131">
        <f>'12 - SO 12 - PS Litoměřice'!J37</f>
        <v>0</v>
      </c>
      <c r="AW73" s="131">
        <f>'12 - SO 12 - PS Litoměřice'!J38</f>
        <v>0</v>
      </c>
      <c r="AX73" s="131">
        <f>'12 - SO 12 - PS Litoměřice'!J39</f>
        <v>0</v>
      </c>
      <c r="AY73" s="131">
        <f>'12 - SO 12 - PS Litoměřice'!J40</f>
        <v>0</v>
      </c>
      <c r="AZ73" s="131">
        <f>'12 - SO 12 - PS Litoměřice'!F37</f>
        <v>0</v>
      </c>
      <c r="BA73" s="131">
        <f>'12 - SO 12 - PS Litoměřice'!F38</f>
        <v>0</v>
      </c>
      <c r="BB73" s="131">
        <f>'12 - SO 12 - PS Litoměřice'!F39</f>
        <v>0</v>
      </c>
      <c r="BC73" s="131">
        <f>'12 - SO 12 - PS Litoměřice'!F40</f>
        <v>0</v>
      </c>
      <c r="BD73" s="133">
        <f>'12 - SO 12 - PS Litoměřice'!F41</f>
        <v>0</v>
      </c>
      <c r="BE73" s="4"/>
      <c r="BT73" s="134" t="s">
        <v>87</v>
      </c>
      <c r="BV73" s="134" t="s">
        <v>73</v>
      </c>
      <c r="BW73" s="134" t="s">
        <v>134</v>
      </c>
      <c r="BX73" s="134" t="s">
        <v>131</v>
      </c>
      <c r="CL73" s="134" t="s">
        <v>19</v>
      </c>
    </row>
    <row r="74" s="4" customFormat="1" ht="16.5" customHeight="1">
      <c r="A74" s="135" t="s">
        <v>84</v>
      </c>
      <c r="B74" s="64"/>
      <c r="C74" s="125"/>
      <c r="D74" s="125"/>
      <c r="E74" s="125"/>
      <c r="F74" s="126" t="s">
        <v>135</v>
      </c>
      <c r="G74" s="126"/>
      <c r="H74" s="126"/>
      <c r="I74" s="126"/>
      <c r="J74" s="126"/>
      <c r="K74" s="125"/>
      <c r="L74" s="126" t="s">
        <v>136</v>
      </c>
      <c r="M74" s="126"/>
      <c r="N74" s="126"/>
      <c r="O74" s="126"/>
      <c r="P74" s="126"/>
      <c r="Q74" s="126"/>
      <c r="R74" s="126"/>
      <c r="S74" s="126"/>
      <c r="T74" s="126"/>
      <c r="U74" s="126"/>
      <c r="V74" s="126"/>
      <c r="W74" s="126"/>
      <c r="X74" s="126"/>
      <c r="Y74" s="126"/>
      <c r="Z74" s="126"/>
      <c r="AA74" s="126"/>
      <c r="AB74" s="126"/>
      <c r="AC74" s="126"/>
      <c r="AD74" s="126"/>
      <c r="AE74" s="126"/>
      <c r="AF74" s="126"/>
      <c r="AG74" s="128">
        <f>'13 - SO 13 - PS Děčín východ'!J34</f>
        <v>0</v>
      </c>
      <c r="AH74" s="125"/>
      <c r="AI74" s="125"/>
      <c r="AJ74" s="125"/>
      <c r="AK74" s="125"/>
      <c r="AL74" s="125"/>
      <c r="AM74" s="125"/>
      <c r="AN74" s="128">
        <f>SUM(AG74,AT74)</f>
        <v>0</v>
      </c>
      <c r="AO74" s="125"/>
      <c r="AP74" s="125"/>
      <c r="AQ74" s="129" t="s">
        <v>82</v>
      </c>
      <c r="AR74" s="66"/>
      <c r="AS74" s="130">
        <v>0</v>
      </c>
      <c r="AT74" s="131">
        <f>ROUND(SUM(AV74:AW74),2)</f>
        <v>0</v>
      </c>
      <c r="AU74" s="132">
        <f>'13 - SO 13 - PS Děčín východ'!P91</f>
        <v>0</v>
      </c>
      <c r="AV74" s="131">
        <f>'13 - SO 13 - PS Děčín východ'!J37</f>
        <v>0</v>
      </c>
      <c r="AW74" s="131">
        <f>'13 - SO 13 - PS Děčín východ'!J38</f>
        <v>0</v>
      </c>
      <c r="AX74" s="131">
        <f>'13 - SO 13 - PS Děčín východ'!J39</f>
        <v>0</v>
      </c>
      <c r="AY74" s="131">
        <f>'13 - SO 13 - PS Děčín východ'!J40</f>
        <v>0</v>
      </c>
      <c r="AZ74" s="131">
        <f>'13 - SO 13 - PS Děčín východ'!F37</f>
        <v>0</v>
      </c>
      <c r="BA74" s="131">
        <f>'13 - SO 13 - PS Děčín východ'!F38</f>
        <v>0</v>
      </c>
      <c r="BB74" s="131">
        <f>'13 - SO 13 - PS Děčín východ'!F39</f>
        <v>0</v>
      </c>
      <c r="BC74" s="131">
        <f>'13 - SO 13 - PS Děčín východ'!F40</f>
        <v>0</v>
      </c>
      <c r="BD74" s="133">
        <f>'13 - SO 13 - PS Děčín východ'!F41</f>
        <v>0</v>
      </c>
      <c r="BE74" s="4"/>
      <c r="BT74" s="134" t="s">
        <v>87</v>
      </c>
      <c r="BV74" s="134" t="s">
        <v>73</v>
      </c>
      <c r="BW74" s="134" t="s">
        <v>137</v>
      </c>
      <c r="BX74" s="134" t="s">
        <v>131</v>
      </c>
      <c r="CL74" s="134" t="s">
        <v>19</v>
      </c>
    </row>
    <row r="75" s="4" customFormat="1" ht="16.5" customHeight="1">
      <c r="A75" s="135" t="s">
        <v>84</v>
      </c>
      <c r="B75" s="64"/>
      <c r="C75" s="125"/>
      <c r="D75" s="125"/>
      <c r="E75" s="125"/>
      <c r="F75" s="126" t="s">
        <v>138</v>
      </c>
      <c r="G75" s="126"/>
      <c r="H75" s="126"/>
      <c r="I75" s="126"/>
      <c r="J75" s="126"/>
      <c r="K75" s="125"/>
      <c r="L75" s="126" t="s">
        <v>139</v>
      </c>
      <c r="M75" s="126"/>
      <c r="N75" s="126"/>
      <c r="O75" s="126"/>
      <c r="P75" s="126"/>
      <c r="Q75" s="126"/>
      <c r="R75" s="126"/>
      <c r="S75" s="126"/>
      <c r="T75" s="126"/>
      <c r="U75" s="126"/>
      <c r="V75" s="126"/>
      <c r="W75" s="126"/>
      <c r="X75" s="126"/>
      <c r="Y75" s="126"/>
      <c r="Z75" s="126"/>
      <c r="AA75" s="126"/>
      <c r="AB75" s="126"/>
      <c r="AC75" s="126"/>
      <c r="AD75" s="126"/>
      <c r="AE75" s="126"/>
      <c r="AF75" s="126"/>
      <c r="AG75" s="128">
        <f>'14 - SO 14 - PS Ústí n. L...'!J34</f>
        <v>0</v>
      </c>
      <c r="AH75" s="125"/>
      <c r="AI75" s="125"/>
      <c r="AJ75" s="125"/>
      <c r="AK75" s="125"/>
      <c r="AL75" s="125"/>
      <c r="AM75" s="125"/>
      <c r="AN75" s="128">
        <f>SUM(AG75,AT75)</f>
        <v>0</v>
      </c>
      <c r="AO75" s="125"/>
      <c r="AP75" s="125"/>
      <c r="AQ75" s="129" t="s">
        <v>82</v>
      </c>
      <c r="AR75" s="66"/>
      <c r="AS75" s="130">
        <v>0</v>
      </c>
      <c r="AT75" s="131">
        <f>ROUND(SUM(AV75:AW75),2)</f>
        <v>0</v>
      </c>
      <c r="AU75" s="132">
        <f>'14 - SO 14 - PS Ústí n. L...'!P93</f>
        <v>0</v>
      </c>
      <c r="AV75" s="131">
        <f>'14 - SO 14 - PS Ústí n. L...'!J37</f>
        <v>0</v>
      </c>
      <c r="AW75" s="131">
        <f>'14 - SO 14 - PS Ústí n. L...'!J38</f>
        <v>0</v>
      </c>
      <c r="AX75" s="131">
        <f>'14 - SO 14 - PS Ústí n. L...'!J39</f>
        <v>0</v>
      </c>
      <c r="AY75" s="131">
        <f>'14 - SO 14 - PS Ústí n. L...'!J40</f>
        <v>0</v>
      </c>
      <c r="AZ75" s="131">
        <f>'14 - SO 14 - PS Ústí n. L...'!F37</f>
        <v>0</v>
      </c>
      <c r="BA75" s="131">
        <f>'14 - SO 14 - PS Ústí n. L...'!F38</f>
        <v>0</v>
      </c>
      <c r="BB75" s="131">
        <f>'14 - SO 14 - PS Ústí n. L...'!F39</f>
        <v>0</v>
      </c>
      <c r="BC75" s="131">
        <f>'14 - SO 14 - PS Ústí n. L...'!F40</f>
        <v>0</v>
      </c>
      <c r="BD75" s="133">
        <f>'14 - SO 14 - PS Ústí n. L...'!F41</f>
        <v>0</v>
      </c>
      <c r="BE75" s="4"/>
      <c r="BT75" s="134" t="s">
        <v>87</v>
      </c>
      <c r="BV75" s="134" t="s">
        <v>73</v>
      </c>
      <c r="BW75" s="134" t="s">
        <v>140</v>
      </c>
      <c r="BX75" s="134" t="s">
        <v>131</v>
      </c>
      <c r="CL75" s="134" t="s">
        <v>19</v>
      </c>
    </row>
    <row r="76" s="4" customFormat="1" ht="16.5" customHeight="1">
      <c r="A76" s="135" t="s">
        <v>84</v>
      </c>
      <c r="B76" s="64"/>
      <c r="C76" s="125"/>
      <c r="D76" s="125"/>
      <c r="E76" s="125"/>
      <c r="F76" s="126" t="s">
        <v>8</v>
      </c>
      <c r="G76" s="126"/>
      <c r="H76" s="126"/>
      <c r="I76" s="126"/>
      <c r="J76" s="126"/>
      <c r="K76" s="125"/>
      <c r="L76" s="126" t="s">
        <v>141</v>
      </c>
      <c r="M76" s="126"/>
      <c r="N76" s="126"/>
      <c r="O76" s="126"/>
      <c r="P76" s="126"/>
      <c r="Q76" s="126"/>
      <c r="R76" s="126"/>
      <c r="S76" s="126"/>
      <c r="T76" s="126"/>
      <c r="U76" s="126"/>
      <c r="V76" s="126"/>
      <c r="W76" s="126"/>
      <c r="X76" s="126"/>
      <c r="Y76" s="126"/>
      <c r="Z76" s="126"/>
      <c r="AA76" s="126"/>
      <c r="AB76" s="126"/>
      <c r="AC76" s="126"/>
      <c r="AD76" s="126"/>
      <c r="AE76" s="126"/>
      <c r="AF76" s="126"/>
      <c r="AG76" s="128">
        <f>'15 - SO 15 - PS Česká Kam...'!J34</f>
        <v>0</v>
      </c>
      <c r="AH76" s="125"/>
      <c r="AI76" s="125"/>
      <c r="AJ76" s="125"/>
      <c r="AK76" s="125"/>
      <c r="AL76" s="125"/>
      <c r="AM76" s="125"/>
      <c r="AN76" s="128">
        <f>SUM(AG76,AT76)</f>
        <v>0</v>
      </c>
      <c r="AO76" s="125"/>
      <c r="AP76" s="125"/>
      <c r="AQ76" s="129" t="s">
        <v>82</v>
      </c>
      <c r="AR76" s="66"/>
      <c r="AS76" s="130">
        <v>0</v>
      </c>
      <c r="AT76" s="131">
        <f>ROUND(SUM(AV76:AW76),2)</f>
        <v>0</v>
      </c>
      <c r="AU76" s="132">
        <f>'15 - SO 15 - PS Česká Kam...'!P93</f>
        <v>0</v>
      </c>
      <c r="AV76" s="131">
        <f>'15 - SO 15 - PS Česká Kam...'!J37</f>
        <v>0</v>
      </c>
      <c r="AW76" s="131">
        <f>'15 - SO 15 - PS Česká Kam...'!J38</f>
        <v>0</v>
      </c>
      <c r="AX76" s="131">
        <f>'15 - SO 15 - PS Česká Kam...'!J39</f>
        <v>0</v>
      </c>
      <c r="AY76" s="131">
        <f>'15 - SO 15 - PS Česká Kam...'!J40</f>
        <v>0</v>
      </c>
      <c r="AZ76" s="131">
        <f>'15 - SO 15 - PS Česká Kam...'!F37</f>
        <v>0</v>
      </c>
      <c r="BA76" s="131">
        <f>'15 - SO 15 - PS Česká Kam...'!F38</f>
        <v>0</v>
      </c>
      <c r="BB76" s="131">
        <f>'15 - SO 15 - PS Česká Kam...'!F39</f>
        <v>0</v>
      </c>
      <c r="BC76" s="131">
        <f>'15 - SO 15 - PS Česká Kam...'!F40</f>
        <v>0</v>
      </c>
      <c r="BD76" s="133">
        <f>'15 - SO 15 - PS Česká Kam...'!F41</f>
        <v>0</v>
      </c>
      <c r="BE76" s="4"/>
      <c r="BT76" s="134" t="s">
        <v>87</v>
      </c>
      <c r="BV76" s="134" t="s">
        <v>73</v>
      </c>
      <c r="BW76" s="134" t="s">
        <v>142</v>
      </c>
      <c r="BX76" s="134" t="s">
        <v>131</v>
      </c>
      <c r="CL76" s="134" t="s">
        <v>19</v>
      </c>
    </row>
    <row r="77" s="4" customFormat="1" ht="16.5" customHeight="1">
      <c r="A77" s="135" t="s">
        <v>84</v>
      </c>
      <c r="B77" s="64"/>
      <c r="C77" s="125"/>
      <c r="D77" s="125"/>
      <c r="E77" s="125"/>
      <c r="F77" s="126" t="s">
        <v>143</v>
      </c>
      <c r="G77" s="126"/>
      <c r="H77" s="126"/>
      <c r="I77" s="126"/>
      <c r="J77" s="126"/>
      <c r="K77" s="125"/>
      <c r="L77" s="126" t="s">
        <v>144</v>
      </c>
      <c r="M77" s="126"/>
      <c r="N77" s="126"/>
      <c r="O77" s="126"/>
      <c r="P77" s="126"/>
      <c r="Q77" s="126"/>
      <c r="R77" s="126"/>
      <c r="S77" s="126"/>
      <c r="T77" s="126"/>
      <c r="U77" s="126"/>
      <c r="V77" s="126"/>
      <c r="W77" s="126"/>
      <c r="X77" s="126"/>
      <c r="Y77" s="126"/>
      <c r="Z77" s="126"/>
      <c r="AA77" s="126"/>
      <c r="AB77" s="126"/>
      <c r="AC77" s="126"/>
      <c r="AD77" s="126"/>
      <c r="AE77" s="126"/>
      <c r="AF77" s="126"/>
      <c r="AG77" s="128">
        <f>'16 - SO 16 - PS Rumburk'!J34</f>
        <v>0</v>
      </c>
      <c r="AH77" s="125"/>
      <c r="AI77" s="125"/>
      <c r="AJ77" s="125"/>
      <c r="AK77" s="125"/>
      <c r="AL77" s="125"/>
      <c r="AM77" s="125"/>
      <c r="AN77" s="128">
        <f>SUM(AG77,AT77)</f>
        <v>0</v>
      </c>
      <c r="AO77" s="125"/>
      <c r="AP77" s="125"/>
      <c r="AQ77" s="129" t="s">
        <v>82</v>
      </c>
      <c r="AR77" s="66"/>
      <c r="AS77" s="130">
        <v>0</v>
      </c>
      <c r="AT77" s="131">
        <f>ROUND(SUM(AV77:AW77),2)</f>
        <v>0</v>
      </c>
      <c r="AU77" s="132">
        <f>'16 - SO 16 - PS Rumburk'!P92</f>
        <v>0</v>
      </c>
      <c r="AV77" s="131">
        <f>'16 - SO 16 - PS Rumburk'!J37</f>
        <v>0</v>
      </c>
      <c r="AW77" s="131">
        <f>'16 - SO 16 - PS Rumburk'!J38</f>
        <v>0</v>
      </c>
      <c r="AX77" s="131">
        <f>'16 - SO 16 - PS Rumburk'!J39</f>
        <v>0</v>
      </c>
      <c r="AY77" s="131">
        <f>'16 - SO 16 - PS Rumburk'!J40</f>
        <v>0</v>
      </c>
      <c r="AZ77" s="131">
        <f>'16 - SO 16 - PS Rumburk'!F37</f>
        <v>0</v>
      </c>
      <c r="BA77" s="131">
        <f>'16 - SO 16 - PS Rumburk'!F38</f>
        <v>0</v>
      </c>
      <c r="BB77" s="131">
        <f>'16 - SO 16 - PS Rumburk'!F39</f>
        <v>0</v>
      </c>
      <c r="BC77" s="131">
        <f>'16 - SO 16 - PS Rumburk'!F40</f>
        <v>0</v>
      </c>
      <c r="BD77" s="133">
        <f>'16 - SO 16 - PS Rumburk'!F41</f>
        <v>0</v>
      </c>
      <c r="BE77" s="4"/>
      <c r="BT77" s="134" t="s">
        <v>87</v>
      </c>
      <c r="BV77" s="134" t="s">
        <v>73</v>
      </c>
      <c r="BW77" s="134" t="s">
        <v>145</v>
      </c>
      <c r="BX77" s="134" t="s">
        <v>131</v>
      </c>
      <c r="CL77" s="134" t="s">
        <v>19</v>
      </c>
    </row>
    <row r="78" s="4" customFormat="1" ht="16.5" customHeight="1">
      <c r="A78" s="135" t="s">
        <v>84</v>
      </c>
      <c r="B78" s="64"/>
      <c r="C78" s="125"/>
      <c r="D78" s="125"/>
      <c r="E78" s="126" t="s">
        <v>80</v>
      </c>
      <c r="F78" s="126"/>
      <c r="G78" s="126"/>
      <c r="H78" s="126"/>
      <c r="I78" s="126"/>
      <c r="J78" s="125"/>
      <c r="K78" s="126" t="s">
        <v>126</v>
      </c>
      <c r="L78" s="126"/>
      <c r="M78" s="126"/>
      <c r="N78" s="126"/>
      <c r="O78" s="126"/>
      <c r="P78" s="126"/>
      <c r="Q78" s="126"/>
      <c r="R78" s="126"/>
      <c r="S78" s="126"/>
      <c r="T78" s="126"/>
      <c r="U78" s="126"/>
      <c r="V78" s="126"/>
      <c r="W78" s="126"/>
      <c r="X78" s="126"/>
      <c r="Y78" s="126"/>
      <c r="Z78" s="126"/>
      <c r="AA78" s="126"/>
      <c r="AB78" s="126"/>
      <c r="AC78" s="126"/>
      <c r="AD78" s="126"/>
      <c r="AE78" s="126"/>
      <c r="AF78" s="126"/>
      <c r="AG78" s="128">
        <f>'2 - VRN_01'!J32</f>
        <v>0</v>
      </c>
      <c r="AH78" s="125"/>
      <c r="AI78" s="125"/>
      <c r="AJ78" s="125"/>
      <c r="AK78" s="125"/>
      <c r="AL78" s="125"/>
      <c r="AM78" s="125"/>
      <c r="AN78" s="128">
        <f>SUM(AG78,AT78)</f>
        <v>0</v>
      </c>
      <c r="AO78" s="125"/>
      <c r="AP78" s="125"/>
      <c r="AQ78" s="129" t="s">
        <v>82</v>
      </c>
      <c r="AR78" s="66"/>
      <c r="AS78" s="136">
        <v>0</v>
      </c>
      <c r="AT78" s="137">
        <f>ROUND(SUM(AV78:AW78),2)</f>
        <v>0</v>
      </c>
      <c r="AU78" s="138">
        <f>'2 - VRN_01'!P85</f>
        <v>0</v>
      </c>
      <c r="AV78" s="137">
        <f>'2 - VRN_01'!J35</f>
        <v>0</v>
      </c>
      <c r="AW78" s="137">
        <f>'2 - VRN_01'!J36</f>
        <v>0</v>
      </c>
      <c r="AX78" s="137">
        <f>'2 - VRN_01'!J37</f>
        <v>0</v>
      </c>
      <c r="AY78" s="137">
        <f>'2 - VRN_01'!J38</f>
        <v>0</v>
      </c>
      <c r="AZ78" s="137">
        <f>'2 - VRN_01'!F35</f>
        <v>0</v>
      </c>
      <c r="BA78" s="137">
        <f>'2 - VRN_01'!F36</f>
        <v>0</v>
      </c>
      <c r="BB78" s="137">
        <f>'2 - VRN_01'!F37</f>
        <v>0</v>
      </c>
      <c r="BC78" s="137">
        <f>'2 - VRN_01'!F38</f>
        <v>0</v>
      </c>
      <c r="BD78" s="139">
        <f>'2 - VRN_01'!F39</f>
        <v>0</v>
      </c>
      <c r="BE78" s="4"/>
      <c r="BT78" s="134" t="s">
        <v>80</v>
      </c>
      <c r="BV78" s="134" t="s">
        <v>73</v>
      </c>
      <c r="BW78" s="134" t="s">
        <v>146</v>
      </c>
      <c r="BX78" s="134" t="s">
        <v>130</v>
      </c>
      <c r="CL78" s="134" t="s">
        <v>19</v>
      </c>
    </row>
    <row r="79" s="2" customFormat="1" ht="30" customHeight="1">
      <c r="A79" s="39"/>
      <c r="B79" s="40"/>
      <c r="C79" s="41"/>
      <c r="D79" s="41"/>
      <c r="E79" s="41"/>
      <c r="F79" s="41"/>
      <c r="G79" s="41"/>
      <c r="H79" s="41"/>
      <c r="I79" s="41"/>
      <c r="J79" s="41"/>
      <c r="K79" s="41"/>
      <c r="L79" s="41"/>
      <c r="M79" s="41"/>
      <c r="N79" s="41"/>
      <c r="O79" s="41"/>
      <c r="P79" s="41"/>
      <c r="Q79" s="41"/>
      <c r="R79" s="41"/>
      <c r="S79" s="41"/>
      <c r="T79" s="41"/>
      <c r="U79" s="41"/>
      <c r="V79" s="41"/>
      <c r="W79" s="41"/>
      <c r="X79" s="41"/>
      <c r="Y79" s="41"/>
      <c r="Z79" s="41"/>
      <c r="AA79" s="41"/>
      <c r="AB79" s="41"/>
      <c r="AC79" s="41"/>
      <c r="AD79" s="41"/>
      <c r="AE79" s="41"/>
      <c r="AF79" s="41"/>
      <c r="AG79" s="41"/>
      <c r="AH79" s="41"/>
      <c r="AI79" s="41"/>
      <c r="AJ79" s="41"/>
      <c r="AK79" s="41"/>
      <c r="AL79" s="41"/>
      <c r="AM79" s="41"/>
      <c r="AN79" s="41"/>
      <c r="AO79" s="41"/>
      <c r="AP79" s="41"/>
      <c r="AQ79" s="41"/>
      <c r="AR79" s="45"/>
      <c r="AS79" s="39"/>
      <c r="AT79" s="39"/>
      <c r="AU79" s="39"/>
      <c r="AV79" s="39"/>
      <c r="AW79" s="39"/>
      <c r="AX79" s="39"/>
      <c r="AY79" s="39"/>
      <c r="AZ79" s="39"/>
      <c r="BA79" s="39"/>
      <c r="BB79" s="39"/>
      <c r="BC79" s="39"/>
      <c r="BD79" s="39"/>
      <c r="BE79" s="39"/>
    </row>
    <row r="80" s="2" customFormat="1" ht="6.96" customHeight="1">
      <c r="A80" s="39"/>
      <c r="B80" s="60"/>
      <c r="C80" s="61"/>
      <c r="D80" s="61"/>
      <c r="E80" s="61"/>
      <c r="F80" s="61"/>
      <c r="G80" s="61"/>
      <c r="H80" s="61"/>
      <c r="I80" s="61"/>
      <c r="J80" s="61"/>
      <c r="K80" s="61"/>
      <c r="L80" s="61"/>
      <c r="M80" s="61"/>
      <c r="N80" s="61"/>
      <c r="O80" s="61"/>
      <c r="P80" s="61"/>
      <c r="Q80" s="61"/>
      <c r="R80" s="61"/>
      <c r="S80" s="61"/>
      <c r="T80" s="61"/>
      <c r="U80" s="61"/>
      <c r="V80" s="61"/>
      <c r="W80" s="61"/>
      <c r="X80" s="61"/>
      <c r="Y80" s="61"/>
      <c r="Z80" s="61"/>
      <c r="AA80" s="61"/>
      <c r="AB80" s="61"/>
      <c r="AC80" s="61"/>
      <c r="AD80" s="61"/>
      <c r="AE80" s="61"/>
      <c r="AF80" s="61"/>
      <c r="AG80" s="61"/>
      <c r="AH80" s="61"/>
      <c r="AI80" s="61"/>
      <c r="AJ80" s="61"/>
      <c r="AK80" s="61"/>
      <c r="AL80" s="61"/>
      <c r="AM80" s="61"/>
      <c r="AN80" s="61"/>
      <c r="AO80" s="61"/>
      <c r="AP80" s="61"/>
      <c r="AQ80" s="61"/>
      <c r="AR80" s="45"/>
      <c r="AS80" s="39"/>
      <c r="AT80" s="39"/>
      <c r="AU80" s="39"/>
      <c r="AV80" s="39"/>
      <c r="AW80" s="39"/>
      <c r="AX80" s="39"/>
      <c r="AY80" s="39"/>
      <c r="AZ80" s="39"/>
      <c r="BA80" s="39"/>
      <c r="BB80" s="39"/>
      <c r="BC80" s="39"/>
      <c r="BD80" s="39"/>
      <c r="BE80" s="39"/>
    </row>
  </sheetData>
  <sheetProtection sheet="1" formatColumns="0" formatRows="0" objects="1" scenarios="1" spinCount="100000" saltValue="RYZVKyNS7WCF4RcffWZ9ECrXp3sfZMWY70XS1M6Y9sDrn4Qxh0xAP17GuB54+MorW16Ph2odvMBuMsvji0Ow5Q==" hashValue="cMnGFB+nAaZWHISl5vwvWt1YVgNHXGdxAtA/iuj+OeA5+dDfI0je3FAV/i+bPRwHlaqUmq7+w3eL/u4L74v+gA==" algorithmName="SHA-512" password="CC35"/>
  <mergeCells count="134">
    <mergeCell ref="L45:AO45"/>
    <mergeCell ref="C52:G52"/>
    <mergeCell ref="I52:AF52"/>
    <mergeCell ref="J55:AF55"/>
    <mergeCell ref="D55:H55"/>
    <mergeCell ref="K56:AF56"/>
    <mergeCell ref="E56:I56"/>
    <mergeCell ref="L57:AF57"/>
    <mergeCell ref="F57:J57"/>
    <mergeCell ref="F58:J58"/>
    <mergeCell ref="L58:AF58"/>
    <mergeCell ref="F59:J59"/>
    <mergeCell ref="L59:AF59"/>
    <mergeCell ref="F60:J60"/>
    <mergeCell ref="L60:AF60"/>
    <mergeCell ref="L61:AF61"/>
    <mergeCell ref="F61:J61"/>
    <mergeCell ref="L62:AF62"/>
    <mergeCell ref="F62:J62"/>
    <mergeCell ref="F63:J63"/>
    <mergeCell ref="L63:AF63"/>
    <mergeCell ref="AM47:AN47"/>
    <mergeCell ref="AM49:AP49"/>
    <mergeCell ref="AS49:AT51"/>
    <mergeCell ref="AM50:AP50"/>
    <mergeCell ref="AG52:AM52"/>
    <mergeCell ref="AN52:AP52"/>
    <mergeCell ref="AN55:AP55"/>
    <mergeCell ref="AG55:AM55"/>
    <mergeCell ref="AN56:AP56"/>
    <mergeCell ref="AG56:AM56"/>
    <mergeCell ref="AG57:AM57"/>
    <mergeCell ref="AN57:AP57"/>
    <mergeCell ref="AG58:AM58"/>
    <mergeCell ref="AN58:AP58"/>
    <mergeCell ref="AG59:AM59"/>
    <mergeCell ref="AN59:AP59"/>
    <mergeCell ref="AN60:AP60"/>
    <mergeCell ref="AG60:AM60"/>
    <mergeCell ref="AG54:AM54"/>
    <mergeCell ref="AN54:AP54"/>
    <mergeCell ref="BE5:BE32"/>
    <mergeCell ref="K5:AO5"/>
    <mergeCell ref="K6:AO6"/>
    <mergeCell ref="E14:AJ14"/>
    <mergeCell ref="E23:AN23"/>
    <mergeCell ref="AK26:AO26"/>
    <mergeCell ref="L28:P28"/>
    <mergeCell ref="W28:AE28"/>
    <mergeCell ref="AK28:AO28"/>
    <mergeCell ref="AK29:AO29"/>
    <mergeCell ref="L29:P29"/>
    <mergeCell ref="W29:AE29"/>
    <mergeCell ref="AK30:AO30"/>
    <mergeCell ref="W30:AE30"/>
    <mergeCell ref="L30:P30"/>
    <mergeCell ref="AK31:AO31"/>
    <mergeCell ref="L31:P31"/>
    <mergeCell ref="W31:AE31"/>
    <mergeCell ref="L32:P32"/>
    <mergeCell ref="W32:AE32"/>
    <mergeCell ref="AK32:AO32"/>
    <mergeCell ref="L33:P33"/>
    <mergeCell ref="W33:AE33"/>
    <mergeCell ref="AK33:AO33"/>
    <mergeCell ref="AK35:AO35"/>
    <mergeCell ref="X35:AB35"/>
    <mergeCell ref="AR2:BE2"/>
    <mergeCell ref="AG61:AM61"/>
    <mergeCell ref="AN61:AP61"/>
    <mergeCell ref="AG62:AM62"/>
    <mergeCell ref="AN62:AP62"/>
    <mergeCell ref="AN63:AP63"/>
    <mergeCell ref="AG63:AM63"/>
    <mergeCell ref="AG64:AM64"/>
    <mergeCell ref="AN64:AP64"/>
    <mergeCell ref="AN65:AP65"/>
    <mergeCell ref="AG65:AM65"/>
    <mergeCell ref="AN66:AP66"/>
    <mergeCell ref="AG66:AM66"/>
    <mergeCell ref="AG67:AM67"/>
    <mergeCell ref="AN67:AP67"/>
    <mergeCell ref="AN68:AP68"/>
    <mergeCell ref="AG68:AM68"/>
    <mergeCell ref="AN69:AP69"/>
    <mergeCell ref="AG69:AM69"/>
    <mergeCell ref="AG70:AM70"/>
    <mergeCell ref="AN70:AP70"/>
    <mergeCell ref="AG71:AM71"/>
    <mergeCell ref="AN71:AP71"/>
    <mergeCell ref="AG72:AM72"/>
    <mergeCell ref="AN72:AP72"/>
    <mergeCell ref="AG73:AM73"/>
    <mergeCell ref="AN73:AP73"/>
    <mergeCell ref="AN74:AP74"/>
    <mergeCell ref="AG74:AM74"/>
    <mergeCell ref="AG75:AM75"/>
    <mergeCell ref="AN75:AP75"/>
    <mergeCell ref="AN76:AP76"/>
    <mergeCell ref="AG76:AM76"/>
    <mergeCell ref="AN77:AP77"/>
    <mergeCell ref="AG77:AM77"/>
    <mergeCell ref="AN78:AP78"/>
    <mergeCell ref="AG78:AM78"/>
    <mergeCell ref="F64:J64"/>
    <mergeCell ref="L64:AF64"/>
    <mergeCell ref="F65:J65"/>
    <mergeCell ref="L65:AF65"/>
    <mergeCell ref="L66:AF66"/>
    <mergeCell ref="F66:J66"/>
    <mergeCell ref="M67:AF67"/>
    <mergeCell ref="G67:K67"/>
    <mergeCell ref="G68:K68"/>
    <mergeCell ref="M68:AF68"/>
    <mergeCell ref="F69:J69"/>
    <mergeCell ref="L69:AF69"/>
    <mergeCell ref="E70:I70"/>
    <mergeCell ref="K70:AF70"/>
    <mergeCell ref="J71:AF71"/>
    <mergeCell ref="D71:H71"/>
    <mergeCell ref="K72:AF72"/>
    <mergeCell ref="E72:I72"/>
    <mergeCell ref="L73:AF73"/>
    <mergeCell ref="F73:J73"/>
    <mergeCell ref="L74:AF74"/>
    <mergeCell ref="F74:J74"/>
    <mergeCell ref="F75:J75"/>
    <mergeCell ref="L75:AF75"/>
    <mergeCell ref="L76:AF76"/>
    <mergeCell ref="F76:J76"/>
    <mergeCell ref="F77:J77"/>
    <mergeCell ref="L77:AF77"/>
    <mergeCell ref="K78:AF78"/>
    <mergeCell ref="E78:I78"/>
  </mergeCells>
  <hyperlinks>
    <hyperlink ref="A57" location="'01 - SO 01 - PS Roudnice ...'!C2" display="/"/>
    <hyperlink ref="A58" location="'02 - SO 02 - PS Lovosice'!C2" display="/"/>
    <hyperlink ref="A59" location="'03 - SO 03 - PS Ústí nad ...'!C2" display="/"/>
    <hyperlink ref="A60" location="'04 - SO 04 - PS Děčín hl.n.'!C2" display="/"/>
    <hyperlink ref="A61" location="'05 - SO 05 - PS Roudnice ...'!C2" display="/"/>
    <hyperlink ref="A62" location="'06 - SO 06 - PS Lovosice'!C2" display="/"/>
    <hyperlink ref="A63" location="'07 - SO 07 - PS Ústí n. L.'!C2" display="/"/>
    <hyperlink ref="A64" location="'08 - SO 08 - PS Děčín'!C2" display="/"/>
    <hyperlink ref="A65" location="'09 - SO 09 - PS Roudnice ...'!C2" display="/"/>
    <hyperlink ref="A67" location="'10a - SO 10a - PS Lovosice'!C2" display="/"/>
    <hyperlink ref="A68" location="'10b - SO 10b - PS Lovosice'!C2" display="/"/>
    <hyperlink ref="A69" location="'11 - SO 11 - PS Děčín hl.n.'!C2" display="/"/>
    <hyperlink ref="A70" location="'2 - VRN'!C2" display="/"/>
    <hyperlink ref="A73" location="'12 - SO 12 - PS Litoměřice'!C2" display="/"/>
    <hyperlink ref="A74" location="'13 - SO 13 - PS Děčín východ'!C2" display="/"/>
    <hyperlink ref="A75" location="'14 - SO 14 - PS Ústí n. L...'!C2" display="/"/>
    <hyperlink ref="A76" location="'15 - SO 15 - PS Česká Kam...'!C2" display="/"/>
    <hyperlink ref="A77" location="'16 - SO 16 - PS Rumburk'!C2" display="/"/>
    <hyperlink ref="A78" location="'2 - VRN_01'!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112</v>
      </c>
    </row>
    <row r="3" s="1" customFormat="1" ht="6.96" customHeight="1">
      <c r="B3" s="140"/>
      <c r="C3" s="141"/>
      <c r="D3" s="141"/>
      <c r="E3" s="141"/>
      <c r="F3" s="141"/>
      <c r="G3" s="141"/>
      <c r="H3" s="141"/>
      <c r="I3" s="141"/>
      <c r="J3" s="141"/>
      <c r="K3" s="141"/>
      <c r="L3" s="21"/>
      <c r="AT3" s="18" t="s">
        <v>80</v>
      </c>
    </row>
    <row r="4" s="1" customFormat="1" ht="24.96" customHeight="1">
      <c r="B4" s="21"/>
      <c r="D4" s="142" t="s">
        <v>147</v>
      </c>
      <c r="L4" s="21"/>
      <c r="M4" s="143" t="s">
        <v>10</v>
      </c>
      <c r="AT4" s="18" t="s">
        <v>4</v>
      </c>
    </row>
    <row r="5" s="1" customFormat="1" ht="6.96" customHeight="1">
      <c r="B5" s="21"/>
      <c r="L5" s="21"/>
    </row>
    <row r="6" s="1" customFormat="1" ht="12" customHeight="1">
      <c r="B6" s="21"/>
      <c r="D6" s="144" t="s">
        <v>16</v>
      </c>
      <c r="L6" s="21"/>
    </row>
    <row r="7" s="1" customFormat="1" ht="16.5" customHeight="1">
      <c r="B7" s="21"/>
      <c r="E7" s="145" t="str">
        <f>'Rekapitulace zakázky'!K6</f>
        <v>Oprava geometrických parametrů koleje 2023 u ST Ústí nad Labem</v>
      </c>
      <c r="F7" s="144"/>
      <c r="G7" s="144"/>
      <c r="H7" s="144"/>
      <c r="L7" s="21"/>
    </row>
    <row r="8">
      <c r="B8" s="21"/>
      <c r="D8" s="144" t="s">
        <v>148</v>
      </c>
      <c r="L8" s="21"/>
    </row>
    <row r="9" s="1" customFormat="1" ht="16.5" customHeight="1">
      <c r="B9" s="21"/>
      <c r="E9" s="145" t="s">
        <v>149</v>
      </c>
      <c r="F9" s="1"/>
      <c r="G9" s="1"/>
      <c r="H9" s="1"/>
      <c r="L9" s="21"/>
    </row>
    <row r="10" s="1" customFormat="1" ht="12" customHeight="1">
      <c r="B10" s="21"/>
      <c r="D10" s="144" t="s">
        <v>150</v>
      </c>
      <c r="L10" s="21"/>
    </row>
    <row r="11" s="2" customFormat="1" ht="16.5" customHeight="1">
      <c r="A11" s="39"/>
      <c r="B11" s="45"/>
      <c r="C11" s="39"/>
      <c r="D11" s="39"/>
      <c r="E11" s="146" t="s">
        <v>151</v>
      </c>
      <c r="F11" s="39"/>
      <c r="G11" s="39"/>
      <c r="H11" s="39"/>
      <c r="I11" s="39"/>
      <c r="J11" s="39"/>
      <c r="K11" s="39"/>
      <c r="L11" s="147"/>
      <c r="S11" s="39"/>
      <c r="T11" s="39"/>
      <c r="U11" s="39"/>
      <c r="V11" s="39"/>
      <c r="W11" s="39"/>
      <c r="X11" s="39"/>
      <c r="Y11" s="39"/>
      <c r="Z11" s="39"/>
      <c r="AA11" s="39"/>
      <c r="AB11" s="39"/>
      <c r="AC11" s="39"/>
      <c r="AD11" s="39"/>
      <c r="AE11" s="39"/>
    </row>
    <row r="12" s="2" customFormat="1" ht="12" customHeight="1">
      <c r="A12" s="39"/>
      <c r="B12" s="45"/>
      <c r="C12" s="39"/>
      <c r="D12" s="144" t="s">
        <v>152</v>
      </c>
      <c r="E12" s="39"/>
      <c r="F12" s="39"/>
      <c r="G12" s="39"/>
      <c r="H12" s="39"/>
      <c r="I12" s="39"/>
      <c r="J12" s="39"/>
      <c r="K12" s="39"/>
      <c r="L12" s="147"/>
      <c r="S12" s="39"/>
      <c r="T12" s="39"/>
      <c r="U12" s="39"/>
      <c r="V12" s="39"/>
      <c r="W12" s="39"/>
      <c r="X12" s="39"/>
      <c r="Y12" s="39"/>
      <c r="Z12" s="39"/>
      <c r="AA12" s="39"/>
      <c r="AB12" s="39"/>
      <c r="AC12" s="39"/>
      <c r="AD12" s="39"/>
      <c r="AE12" s="39"/>
    </row>
    <row r="13" s="2" customFormat="1" ht="16.5" customHeight="1">
      <c r="A13" s="39"/>
      <c r="B13" s="45"/>
      <c r="C13" s="39"/>
      <c r="D13" s="39"/>
      <c r="E13" s="148" t="s">
        <v>518</v>
      </c>
      <c r="F13" s="39"/>
      <c r="G13" s="39"/>
      <c r="H13" s="39"/>
      <c r="I13" s="39"/>
      <c r="J13" s="39"/>
      <c r="K13" s="39"/>
      <c r="L13" s="147"/>
      <c r="S13" s="39"/>
      <c r="T13" s="39"/>
      <c r="U13" s="39"/>
      <c r="V13" s="39"/>
      <c r="W13" s="39"/>
      <c r="X13" s="39"/>
      <c r="Y13" s="39"/>
      <c r="Z13" s="39"/>
      <c r="AA13" s="39"/>
      <c r="AB13" s="39"/>
      <c r="AC13" s="39"/>
      <c r="AD13" s="39"/>
      <c r="AE13" s="39"/>
    </row>
    <row r="14" s="2" customFormat="1">
      <c r="A14" s="39"/>
      <c r="B14" s="45"/>
      <c r="C14" s="39"/>
      <c r="D14" s="39"/>
      <c r="E14" s="39"/>
      <c r="F14" s="39"/>
      <c r="G14" s="39"/>
      <c r="H14" s="39"/>
      <c r="I14" s="39"/>
      <c r="J14" s="39"/>
      <c r="K14" s="39"/>
      <c r="L14" s="147"/>
      <c r="S14" s="39"/>
      <c r="T14" s="39"/>
      <c r="U14" s="39"/>
      <c r="V14" s="39"/>
      <c r="W14" s="39"/>
      <c r="X14" s="39"/>
      <c r="Y14" s="39"/>
      <c r="Z14" s="39"/>
      <c r="AA14" s="39"/>
      <c r="AB14" s="39"/>
      <c r="AC14" s="39"/>
      <c r="AD14" s="39"/>
      <c r="AE14" s="39"/>
    </row>
    <row r="15" s="2" customFormat="1" ht="12" customHeight="1">
      <c r="A15" s="39"/>
      <c r="B15" s="45"/>
      <c r="C15" s="39"/>
      <c r="D15" s="144" t="s">
        <v>18</v>
      </c>
      <c r="E15" s="39"/>
      <c r="F15" s="134" t="s">
        <v>19</v>
      </c>
      <c r="G15" s="39"/>
      <c r="H15" s="39"/>
      <c r="I15" s="144" t="s">
        <v>20</v>
      </c>
      <c r="J15" s="134" t="s">
        <v>19</v>
      </c>
      <c r="K15" s="39"/>
      <c r="L15" s="147"/>
      <c r="S15" s="39"/>
      <c r="T15" s="39"/>
      <c r="U15" s="39"/>
      <c r="V15" s="39"/>
      <c r="W15" s="39"/>
      <c r="X15" s="39"/>
      <c r="Y15" s="39"/>
      <c r="Z15" s="39"/>
      <c r="AA15" s="39"/>
      <c r="AB15" s="39"/>
      <c r="AC15" s="39"/>
      <c r="AD15" s="39"/>
      <c r="AE15" s="39"/>
    </row>
    <row r="16" s="2" customFormat="1" ht="12" customHeight="1">
      <c r="A16" s="39"/>
      <c r="B16" s="45"/>
      <c r="C16" s="39"/>
      <c r="D16" s="144" t="s">
        <v>21</v>
      </c>
      <c r="E16" s="39"/>
      <c r="F16" s="134" t="s">
        <v>22</v>
      </c>
      <c r="G16" s="39"/>
      <c r="H16" s="39"/>
      <c r="I16" s="144" t="s">
        <v>23</v>
      </c>
      <c r="J16" s="149" t="str">
        <f>'Rekapitulace zakázky'!AN8</f>
        <v>21. 2. 2023</v>
      </c>
      <c r="K16" s="39"/>
      <c r="L16" s="147"/>
      <c r="S16" s="39"/>
      <c r="T16" s="39"/>
      <c r="U16" s="39"/>
      <c r="V16" s="39"/>
      <c r="W16" s="39"/>
      <c r="X16" s="39"/>
      <c r="Y16" s="39"/>
      <c r="Z16" s="39"/>
      <c r="AA16" s="39"/>
      <c r="AB16" s="39"/>
      <c r="AC16" s="39"/>
      <c r="AD16" s="39"/>
      <c r="AE16" s="39"/>
    </row>
    <row r="17" s="2" customFormat="1" ht="10.8" customHeight="1">
      <c r="A17" s="39"/>
      <c r="B17" s="45"/>
      <c r="C17" s="39"/>
      <c r="D17" s="39"/>
      <c r="E17" s="39"/>
      <c r="F17" s="39"/>
      <c r="G17" s="39"/>
      <c r="H17" s="39"/>
      <c r="I17" s="39"/>
      <c r="J17" s="39"/>
      <c r="K17" s="39"/>
      <c r="L17" s="147"/>
      <c r="S17" s="39"/>
      <c r="T17" s="39"/>
      <c r="U17" s="39"/>
      <c r="V17" s="39"/>
      <c r="W17" s="39"/>
      <c r="X17" s="39"/>
      <c r="Y17" s="39"/>
      <c r="Z17" s="39"/>
      <c r="AA17" s="39"/>
      <c r="AB17" s="39"/>
      <c r="AC17" s="39"/>
      <c r="AD17" s="39"/>
      <c r="AE17" s="39"/>
    </row>
    <row r="18" s="2" customFormat="1" ht="12" customHeight="1">
      <c r="A18" s="39"/>
      <c r="B18" s="45"/>
      <c r="C18" s="39"/>
      <c r="D18" s="144" t="s">
        <v>25</v>
      </c>
      <c r="E18" s="39"/>
      <c r="F18" s="39"/>
      <c r="G18" s="39"/>
      <c r="H18" s="39"/>
      <c r="I18" s="144" t="s">
        <v>26</v>
      </c>
      <c r="J18" s="134" t="s">
        <v>19</v>
      </c>
      <c r="K18" s="39"/>
      <c r="L18" s="147"/>
      <c r="S18" s="39"/>
      <c r="T18" s="39"/>
      <c r="U18" s="39"/>
      <c r="V18" s="39"/>
      <c r="W18" s="39"/>
      <c r="X18" s="39"/>
      <c r="Y18" s="39"/>
      <c r="Z18" s="39"/>
      <c r="AA18" s="39"/>
      <c r="AB18" s="39"/>
      <c r="AC18" s="39"/>
      <c r="AD18" s="39"/>
      <c r="AE18" s="39"/>
    </row>
    <row r="19" s="2" customFormat="1" ht="18" customHeight="1">
      <c r="A19" s="39"/>
      <c r="B19" s="45"/>
      <c r="C19" s="39"/>
      <c r="D19" s="39"/>
      <c r="E19" s="134" t="s">
        <v>27</v>
      </c>
      <c r="F19" s="39"/>
      <c r="G19" s="39"/>
      <c r="H19" s="39"/>
      <c r="I19" s="144" t="s">
        <v>28</v>
      </c>
      <c r="J19" s="134" t="s">
        <v>19</v>
      </c>
      <c r="K19" s="39"/>
      <c r="L19" s="147"/>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39"/>
      <c r="J20" s="39"/>
      <c r="K20" s="39"/>
      <c r="L20" s="147"/>
      <c r="S20" s="39"/>
      <c r="T20" s="39"/>
      <c r="U20" s="39"/>
      <c r="V20" s="39"/>
      <c r="W20" s="39"/>
      <c r="X20" s="39"/>
      <c r="Y20" s="39"/>
      <c r="Z20" s="39"/>
      <c r="AA20" s="39"/>
      <c r="AB20" s="39"/>
      <c r="AC20" s="39"/>
      <c r="AD20" s="39"/>
      <c r="AE20" s="39"/>
    </row>
    <row r="21" s="2" customFormat="1" ht="12" customHeight="1">
      <c r="A21" s="39"/>
      <c r="B21" s="45"/>
      <c r="C21" s="39"/>
      <c r="D21" s="144" t="s">
        <v>29</v>
      </c>
      <c r="E21" s="39"/>
      <c r="F21" s="39"/>
      <c r="G21" s="39"/>
      <c r="H21" s="39"/>
      <c r="I21" s="144" t="s">
        <v>26</v>
      </c>
      <c r="J21" s="34" t="str">
        <f>'Rekapitulace zakázky'!AN13</f>
        <v>Vyplň údaj</v>
      </c>
      <c r="K21" s="39"/>
      <c r="L21" s="147"/>
      <c r="S21" s="39"/>
      <c r="T21" s="39"/>
      <c r="U21" s="39"/>
      <c r="V21" s="39"/>
      <c r="W21" s="39"/>
      <c r="X21" s="39"/>
      <c r="Y21" s="39"/>
      <c r="Z21" s="39"/>
      <c r="AA21" s="39"/>
      <c r="AB21" s="39"/>
      <c r="AC21" s="39"/>
      <c r="AD21" s="39"/>
      <c r="AE21" s="39"/>
    </row>
    <row r="22" s="2" customFormat="1" ht="18" customHeight="1">
      <c r="A22" s="39"/>
      <c r="B22" s="45"/>
      <c r="C22" s="39"/>
      <c r="D22" s="39"/>
      <c r="E22" s="34" t="str">
        <f>'Rekapitulace zakázky'!E14</f>
        <v>Vyplň údaj</v>
      </c>
      <c r="F22" s="134"/>
      <c r="G22" s="134"/>
      <c r="H22" s="134"/>
      <c r="I22" s="144" t="s">
        <v>28</v>
      </c>
      <c r="J22" s="34" t="str">
        <f>'Rekapitulace zakázky'!AN14</f>
        <v>Vyplň údaj</v>
      </c>
      <c r="K22" s="39"/>
      <c r="L22" s="147"/>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39"/>
      <c r="J23" s="39"/>
      <c r="K23" s="39"/>
      <c r="L23" s="147"/>
      <c r="S23" s="39"/>
      <c r="T23" s="39"/>
      <c r="U23" s="39"/>
      <c r="V23" s="39"/>
      <c r="W23" s="39"/>
      <c r="X23" s="39"/>
      <c r="Y23" s="39"/>
      <c r="Z23" s="39"/>
      <c r="AA23" s="39"/>
      <c r="AB23" s="39"/>
      <c r="AC23" s="39"/>
      <c r="AD23" s="39"/>
      <c r="AE23" s="39"/>
    </row>
    <row r="24" s="2" customFormat="1" ht="12" customHeight="1">
      <c r="A24" s="39"/>
      <c r="B24" s="45"/>
      <c r="C24" s="39"/>
      <c r="D24" s="144" t="s">
        <v>31</v>
      </c>
      <c r="E24" s="39"/>
      <c r="F24" s="39"/>
      <c r="G24" s="39"/>
      <c r="H24" s="39"/>
      <c r="I24" s="144" t="s">
        <v>26</v>
      </c>
      <c r="J24" s="134" t="str">
        <f>IF('Rekapitulace zakázky'!AN16="","",'Rekapitulace zakázky'!AN16)</f>
        <v/>
      </c>
      <c r="K24" s="39"/>
      <c r="L24" s="147"/>
      <c r="S24" s="39"/>
      <c r="T24" s="39"/>
      <c r="U24" s="39"/>
      <c r="V24" s="39"/>
      <c r="W24" s="39"/>
      <c r="X24" s="39"/>
      <c r="Y24" s="39"/>
      <c r="Z24" s="39"/>
      <c r="AA24" s="39"/>
      <c r="AB24" s="39"/>
      <c r="AC24" s="39"/>
      <c r="AD24" s="39"/>
      <c r="AE24" s="39"/>
    </row>
    <row r="25" s="2" customFormat="1" ht="18" customHeight="1">
      <c r="A25" s="39"/>
      <c r="B25" s="45"/>
      <c r="C25" s="39"/>
      <c r="D25" s="39"/>
      <c r="E25" s="134" t="str">
        <f>IF('Rekapitulace zakázky'!E17="","",'Rekapitulace zakázky'!E17)</f>
        <v xml:space="preserve"> </v>
      </c>
      <c r="F25" s="39"/>
      <c r="G25" s="39"/>
      <c r="H25" s="39"/>
      <c r="I25" s="144" t="s">
        <v>28</v>
      </c>
      <c r="J25" s="134" t="str">
        <f>IF('Rekapitulace zakázky'!AN17="","",'Rekapitulace zakázky'!AN17)</f>
        <v/>
      </c>
      <c r="K25" s="39"/>
      <c r="L25" s="147"/>
      <c r="S25" s="39"/>
      <c r="T25" s="39"/>
      <c r="U25" s="39"/>
      <c r="V25" s="39"/>
      <c r="W25" s="39"/>
      <c r="X25" s="39"/>
      <c r="Y25" s="39"/>
      <c r="Z25" s="39"/>
      <c r="AA25" s="39"/>
      <c r="AB25" s="39"/>
      <c r="AC25" s="39"/>
      <c r="AD25" s="39"/>
      <c r="AE25" s="39"/>
    </row>
    <row r="26" s="2" customFormat="1" ht="6.96" customHeight="1">
      <c r="A26" s="39"/>
      <c r="B26" s="45"/>
      <c r="C26" s="39"/>
      <c r="D26" s="39"/>
      <c r="E26" s="39"/>
      <c r="F26" s="39"/>
      <c r="G26" s="39"/>
      <c r="H26" s="39"/>
      <c r="I26" s="39"/>
      <c r="J26" s="39"/>
      <c r="K26" s="39"/>
      <c r="L26" s="147"/>
      <c r="S26" s="39"/>
      <c r="T26" s="39"/>
      <c r="U26" s="39"/>
      <c r="V26" s="39"/>
      <c r="W26" s="39"/>
      <c r="X26" s="39"/>
      <c r="Y26" s="39"/>
      <c r="Z26" s="39"/>
      <c r="AA26" s="39"/>
      <c r="AB26" s="39"/>
      <c r="AC26" s="39"/>
      <c r="AD26" s="39"/>
      <c r="AE26" s="39"/>
    </row>
    <row r="27" s="2" customFormat="1" ht="12" customHeight="1">
      <c r="A27" s="39"/>
      <c r="B27" s="45"/>
      <c r="C27" s="39"/>
      <c r="D27" s="144" t="s">
        <v>33</v>
      </c>
      <c r="E27" s="39"/>
      <c r="F27" s="39"/>
      <c r="G27" s="39"/>
      <c r="H27" s="39"/>
      <c r="I27" s="144" t="s">
        <v>26</v>
      </c>
      <c r="J27" s="134" t="s">
        <v>19</v>
      </c>
      <c r="K27" s="39"/>
      <c r="L27" s="147"/>
      <c r="S27" s="39"/>
      <c r="T27" s="39"/>
      <c r="U27" s="39"/>
      <c r="V27" s="39"/>
      <c r="W27" s="39"/>
      <c r="X27" s="39"/>
      <c r="Y27" s="39"/>
      <c r="Z27" s="39"/>
      <c r="AA27" s="39"/>
      <c r="AB27" s="39"/>
      <c r="AC27" s="39"/>
      <c r="AD27" s="39"/>
      <c r="AE27" s="39"/>
    </row>
    <row r="28" s="2" customFormat="1" ht="18" customHeight="1">
      <c r="A28" s="39"/>
      <c r="B28" s="45"/>
      <c r="C28" s="39"/>
      <c r="D28" s="39"/>
      <c r="E28" s="134" t="s">
        <v>34</v>
      </c>
      <c r="F28" s="39"/>
      <c r="G28" s="39"/>
      <c r="H28" s="39"/>
      <c r="I28" s="144" t="s">
        <v>28</v>
      </c>
      <c r="J28" s="134" t="s">
        <v>19</v>
      </c>
      <c r="K28" s="39"/>
      <c r="L28" s="147"/>
      <c r="S28" s="39"/>
      <c r="T28" s="39"/>
      <c r="U28" s="39"/>
      <c r="V28" s="39"/>
      <c r="W28" s="39"/>
      <c r="X28" s="39"/>
      <c r="Y28" s="39"/>
      <c r="Z28" s="39"/>
      <c r="AA28" s="39"/>
      <c r="AB28" s="39"/>
      <c r="AC28" s="39"/>
      <c r="AD28" s="39"/>
      <c r="AE28" s="39"/>
    </row>
    <row r="29" s="2" customFormat="1" ht="6.96" customHeight="1">
      <c r="A29" s="39"/>
      <c r="B29" s="45"/>
      <c r="C29" s="39"/>
      <c r="D29" s="39"/>
      <c r="E29" s="39"/>
      <c r="F29" s="39"/>
      <c r="G29" s="39"/>
      <c r="H29" s="39"/>
      <c r="I29" s="39"/>
      <c r="J29" s="39"/>
      <c r="K29" s="39"/>
      <c r="L29" s="147"/>
      <c r="S29" s="39"/>
      <c r="T29" s="39"/>
      <c r="U29" s="39"/>
      <c r="V29" s="39"/>
      <c r="W29" s="39"/>
      <c r="X29" s="39"/>
      <c r="Y29" s="39"/>
      <c r="Z29" s="39"/>
      <c r="AA29" s="39"/>
      <c r="AB29" s="39"/>
      <c r="AC29" s="39"/>
      <c r="AD29" s="39"/>
      <c r="AE29" s="39"/>
    </row>
    <row r="30" s="2" customFormat="1" ht="12" customHeight="1">
      <c r="A30" s="39"/>
      <c r="B30" s="45"/>
      <c r="C30" s="39"/>
      <c r="D30" s="144" t="s">
        <v>35</v>
      </c>
      <c r="E30" s="39"/>
      <c r="F30" s="39"/>
      <c r="G30" s="39"/>
      <c r="H30" s="39"/>
      <c r="I30" s="39"/>
      <c r="J30" s="39"/>
      <c r="K30" s="39"/>
      <c r="L30" s="147"/>
      <c r="S30" s="39"/>
      <c r="T30" s="39"/>
      <c r="U30" s="39"/>
      <c r="V30" s="39"/>
      <c r="W30" s="39"/>
      <c r="X30" s="39"/>
      <c r="Y30" s="39"/>
      <c r="Z30" s="39"/>
      <c r="AA30" s="39"/>
      <c r="AB30" s="39"/>
      <c r="AC30" s="39"/>
      <c r="AD30" s="39"/>
      <c r="AE30" s="39"/>
    </row>
    <row r="31" s="8" customFormat="1" ht="16.5" customHeight="1">
      <c r="A31" s="150"/>
      <c r="B31" s="151"/>
      <c r="C31" s="150"/>
      <c r="D31" s="150"/>
      <c r="E31" s="152" t="s">
        <v>19</v>
      </c>
      <c r="F31" s="152"/>
      <c r="G31" s="152"/>
      <c r="H31" s="152"/>
      <c r="I31" s="150"/>
      <c r="J31" s="150"/>
      <c r="K31" s="150"/>
      <c r="L31" s="153"/>
      <c r="S31" s="150"/>
      <c r="T31" s="150"/>
      <c r="U31" s="150"/>
      <c r="V31" s="150"/>
      <c r="W31" s="150"/>
      <c r="X31" s="150"/>
      <c r="Y31" s="150"/>
      <c r="Z31" s="150"/>
      <c r="AA31" s="150"/>
      <c r="AB31" s="150"/>
      <c r="AC31" s="150"/>
      <c r="AD31" s="150"/>
      <c r="AE31" s="150"/>
    </row>
    <row r="32" s="2" customFormat="1" ht="6.96" customHeight="1">
      <c r="A32" s="39"/>
      <c r="B32" s="45"/>
      <c r="C32" s="39"/>
      <c r="D32" s="39"/>
      <c r="E32" s="39"/>
      <c r="F32" s="39"/>
      <c r="G32" s="39"/>
      <c r="H32" s="39"/>
      <c r="I32" s="39"/>
      <c r="J32" s="39"/>
      <c r="K32" s="39"/>
      <c r="L32" s="147"/>
      <c r="S32" s="39"/>
      <c r="T32" s="39"/>
      <c r="U32" s="39"/>
      <c r="V32" s="39"/>
      <c r="W32" s="39"/>
      <c r="X32" s="39"/>
      <c r="Y32" s="39"/>
      <c r="Z32" s="39"/>
      <c r="AA32" s="39"/>
      <c r="AB32" s="39"/>
      <c r="AC32" s="39"/>
      <c r="AD32" s="39"/>
      <c r="AE32" s="39"/>
    </row>
    <row r="33" s="2" customFormat="1" ht="6.96" customHeight="1">
      <c r="A33" s="39"/>
      <c r="B33" s="45"/>
      <c r="C33" s="39"/>
      <c r="D33" s="154"/>
      <c r="E33" s="154"/>
      <c r="F33" s="154"/>
      <c r="G33" s="154"/>
      <c r="H33" s="154"/>
      <c r="I33" s="154"/>
      <c r="J33" s="154"/>
      <c r="K33" s="154"/>
      <c r="L33" s="147"/>
      <c r="S33" s="39"/>
      <c r="T33" s="39"/>
      <c r="U33" s="39"/>
      <c r="V33" s="39"/>
      <c r="W33" s="39"/>
      <c r="X33" s="39"/>
      <c r="Y33" s="39"/>
      <c r="Z33" s="39"/>
      <c r="AA33" s="39"/>
      <c r="AB33" s="39"/>
      <c r="AC33" s="39"/>
      <c r="AD33" s="39"/>
      <c r="AE33" s="39"/>
    </row>
    <row r="34" s="2" customFormat="1" ht="25.44" customHeight="1">
      <c r="A34" s="39"/>
      <c r="B34" s="45"/>
      <c r="C34" s="39"/>
      <c r="D34" s="155" t="s">
        <v>37</v>
      </c>
      <c r="E34" s="39"/>
      <c r="F34" s="39"/>
      <c r="G34" s="39"/>
      <c r="H34" s="39"/>
      <c r="I34" s="39"/>
      <c r="J34" s="156">
        <f>ROUND(J91, 2)</f>
        <v>0</v>
      </c>
      <c r="K34" s="39"/>
      <c r="L34" s="147"/>
      <c r="S34" s="39"/>
      <c r="T34" s="39"/>
      <c r="U34" s="39"/>
      <c r="V34" s="39"/>
      <c r="W34" s="39"/>
      <c r="X34" s="39"/>
      <c r="Y34" s="39"/>
      <c r="Z34" s="39"/>
      <c r="AA34" s="39"/>
      <c r="AB34" s="39"/>
      <c r="AC34" s="39"/>
      <c r="AD34" s="39"/>
      <c r="AE34" s="39"/>
    </row>
    <row r="35" s="2" customFormat="1" ht="6.96" customHeight="1">
      <c r="A35" s="39"/>
      <c r="B35" s="45"/>
      <c r="C35" s="39"/>
      <c r="D35" s="154"/>
      <c r="E35" s="154"/>
      <c r="F35" s="154"/>
      <c r="G35" s="154"/>
      <c r="H35" s="154"/>
      <c r="I35" s="154"/>
      <c r="J35" s="154"/>
      <c r="K35" s="154"/>
      <c r="L35" s="147"/>
      <c r="S35" s="39"/>
      <c r="T35" s="39"/>
      <c r="U35" s="39"/>
      <c r="V35" s="39"/>
      <c r="W35" s="39"/>
      <c r="X35" s="39"/>
      <c r="Y35" s="39"/>
      <c r="Z35" s="39"/>
      <c r="AA35" s="39"/>
      <c r="AB35" s="39"/>
      <c r="AC35" s="39"/>
      <c r="AD35" s="39"/>
      <c r="AE35" s="39"/>
    </row>
    <row r="36" s="2" customFormat="1" ht="14.4" customHeight="1">
      <c r="A36" s="39"/>
      <c r="B36" s="45"/>
      <c r="C36" s="39"/>
      <c r="D36" s="39"/>
      <c r="E36" s="39"/>
      <c r="F36" s="157" t="s">
        <v>39</v>
      </c>
      <c r="G36" s="39"/>
      <c r="H36" s="39"/>
      <c r="I36" s="157" t="s">
        <v>38</v>
      </c>
      <c r="J36" s="157" t="s">
        <v>40</v>
      </c>
      <c r="K36" s="39"/>
      <c r="L36" s="147"/>
      <c r="S36" s="39"/>
      <c r="T36" s="39"/>
      <c r="U36" s="39"/>
      <c r="V36" s="39"/>
      <c r="W36" s="39"/>
      <c r="X36" s="39"/>
      <c r="Y36" s="39"/>
      <c r="Z36" s="39"/>
      <c r="AA36" s="39"/>
      <c r="AB36" s="39"/>
      <c r="AC36" s="39"/>
      <c r="AD36" s="39"/>
      <c r="AE36" s="39"/>
    </row>
    <row r="37" s="2" customFormat="1" ht="14.4" customHeight="1">
      <c r="A37" s="39"/>
      <c r="B37" s="45"/>
      <c r="C37" s="39"/>
      <c r="D37" s="146" t="s">
        <v>41</v>
      </c>
      <c r="E37" s="144" t="s">
        <v>42</v>
      </c>
      <c r="F37" s="158">
        <f>ROUND((SUM(BE91:BE97)),  2)</f>
        <v>0</v>
      </c>
      <c r="G37" s="39"/>
      <c r="H37" s="39"/>
      <c r="I37" s="159">
        <v>0.20999999999999999</v>
      </c>
      <c r="J37" s="158">
        <f>ROUND(((SUM(BE91:BE97))*I37),  2)</f>
        <v>0</v>
      </c>
      <c r="K37" s="39"/>
      <c r="L37" s="147"/>
      <c r="S37" s="39"/>
      <c r="T37" s="39"/>
      <c r="U37" s="39"/>
      <c r="V37" s="39"/>
      <c r="W37" s="39"/>
      <c r="X37" s="39"/>
      <c r="Y37" s="39"/>
      <c r="Z37" s="39"/>
      <c r="AA37" s="39"/>
      <c r="AB37" s="39"/>
      <c r="AC37" s="39"/>
      <c r="AD37" s="39"/>
      <c r="AE37" s="39"/>
    </row>
    <row r="38" s="2" customFormat="1" ht="14.4" customHeight="1">
      <c r="A38" s="39"/>
      <c r="B38" s="45"/>
      <c r="C38" s="39"/>
      <c r="D38" s="39"/>
      <c r="E38" s="144" t="s">
        <v>43</v>
      </c>
      <c r="F38" s="158">
        <f>ROUND((SUM(BF91:BF97)),  2)</f>
        <v>0</v>
      </c>
      <c r="G38" s="39"/>
      <c r="H38" s="39"/>
      <c r="I38" s="159">
        <v>0.14999999999999999</v>
      </c>
      <c r="J38" s="158">
        <f>ROUND(((SUM(BF91:BF97))*I38),  2)</f>
        <v>0</v>
      </c>
      <c r="K38" s="39"/>
      <c r="L38" s="147"/>
      <c r="S38" s="39"/>
      <c r="T38" s="39"/>
      <c r="U38" s="39"/>
      <c r="V38" s="39"/>
      <c r="W38" s="39"/>
      <c r="X38" s="39"/>
      <c r="Y38" s="39"/>
      <c r="Z38" s="39"/>
      <c r="AA38" s="39"/>
      <c r="AB38" s="39"/>
      <c r="AC38" s="39"/>
      <c r="AD38" s="39"/>
      <c r="AE38" s="39"/>
    </row>
    <row r="39" hidden="1" s="2" customFormat="1" ht="14.4" customHeight="1">
      <c r="A39" s="39"/>
      <c r="B39" s="45"/>
      <c r="C39" s="39"/>
      <c r="D39" s="39"/>
      <c r="E39" s="144" t="s">
        <v>44</v>
      </c>
      <c r="F39" s="158">
        <f>ROUND((SUM(BG91:BG97)),  2)</f>
        <v>0</v>
      </c>
      <c r="G39" s="39"/>
      <c r="H39" s="39"/>
      <c r="I39" s="159">
        <v>0.20999999999999999</v>
      </c>
      <c r="J39" s="158">
        <f>0</f>
        <v>0</v>
      </c>
      <c r="K39" s="39"/>
      <c r="L39" s="147"/>
      <c r="S39" s="39"/>
      <c r="T39" s="39"/>
      <c r="U39" s="39"/>
      <c r="V39" s="39"/>
      <c r="W39" s="39"/>
      <c r="X39" s="39"/>
      <c r="Y39" s="39"/>
      <c r="Z39" s="39"/>
      <c r="AA39" s="39"/>
      <c r="AB39" s="39"/>
      <c r="AC39" s="39"/>
      <c r="AD39" s="39"/>
      <c r="AE39" s="39"/>
    </row>
    <row r="40" hidden="1" s="2" customFormat="1" ht="14.4" customHeight="1">
      <c r="A40" s="39"/>
      <c r="B40" s="45"/>
      <c r="C40" s="39"/>
      <c r="D40" s="39"/>
      <c r="E40" s="144" t="s">
        <v>45</v>
      </c>
      <c r="F40" s="158">
        <f>ROUND((SUM(BH91:BH97)),  2)</f>
        <v>0</v>
      </c>
      <c r="G40" s="39"/>
      <c r="H40" s="39"/>
      <c r="I40" s="159">
        <v>0.14999999999999999</v>
      </c>
      <c r="J40" s="158">
        <f>0</f>
        <v>0</v>
      </c>
      <c r="K40" s="39"/>
      <c r="L40" s="147"/>
      <c r="S40" s="39"/>
      <c r="T40" s="39"/>
      <c r="U40" s="39"/>
      <c r="V40" s="39"/>
      <c r="W40" s="39"/>
      <c r="X40" s="39"/>
      <c r="Y40" s="39"/>
      <c r="Z40" s="39"/>
      <c r="AA40" s="39"/>
      <c r="AB40" s="39"/>
      <c r="AC40" s="39"/>
      <c r="AD40" s="39"/>
      <c r="AE40" s="39"/>
    </row>
    <row r="41" hidden="1" s="2" customFormat="1" ht="14.4" customHeight="1">
      <c r="A41" s="39"/>
      <c r="B41" s="45"/>
      <c r="C41" s="39"/>
      <c r="D41" s="39"/>
      <c r="E41" s="144" t="s">
        <v>46</v>
      </c>
      <c r="F41" s="158">
        <f>ROUND((SUM(BI91:BI97)),  2)</f>
        <v>0</v>
      </c>
      <c r="G41" s="39"/>
      <c r="H41" s="39"/>
      <c r="I41" s="159">
        <v>0</v>
      </c>
      <c r="J41" s="158">
        <f>0</f>
        <v>0</v>
      </c>
      <c r="K41" s="39"/>
      <c r="L41" s="147"/>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147"/>
      <c r="S42" s="39"/>
      <c r="T42" s="39"/>
      <c r="U42" s="39"/>
      <c r="V42" s="39"/>
      <c r="W42" s="39"/>
      <c r="X42" s="39"/>
      <c r="Y42" s="39"/>
      <c r="Z42" s="39"/>
      <c r="AA42" s="39"/>
      <c r="AB42" s="39"/>
      <c r="AC42" s="39"/>
      <c r="AD42" s="39"/>
      <c r="AE42" s="39"/>
    </row>
    <row r="43" s="2" customFormat="1" ht="25.44" customHeight="1">
      <c r="A43" s="39"/>
      <c r="B43" s="45"/>
      <c r="C43" s="160"/>
      <c r="D43" s="161" t="s">
        <v>47</v>
      </c>
      <c r="E43" s="162"/>
      <c r="F43" s="162"/>
      <c r="G43" s="163" t="s">
        <v>48</v>
      </c>
      <c r="H43" s="164" t="s">
        <v>49</v>
      </c>
      <c r="I43" s="162"/>
      <c r="J43" s="165">
        <f>SUM(J34:J41)</f>
        <v>0</v>
      </c>
      <c r="K43" s="166"/>
      <c r="L43" s="147"/>
      <c r="S43" s="39"/>
      <c r="T43" s="39"/>
      <c r="U43" s="39"/>
      <c r="V43" s="39"/>
      <c r="W43" s="39"/>
      <c r="X43" s="39"/>
      <c r="Y43" s="39"/>
      <c r="Z43" s="39"/>
      <c r="AA43" s="39"/>
      <c r="AB43" s="39"/>
      <c r="AC43" s="39"/>
      <c r="AD43" s="39"/>
      <c r="AE43" s="39"/>
    </row>
    <row r="44" s="2" customFormat="1" ht="14.4" customHeight="1">
      <c r="A44" s="39"/>
      <c r="B44" s="167"/>
      <c r="C44" s="168"/>
      <c r="D44" s="168"/>
      <c r="E44" s="168"/>
      <c r="F44" s="168"/>
      <c r="G44" s="168"/>
      <c r="H44" s="168"/>
      <c r="I44" s="168"/>
      <c r="J44" s="168"/>
      <c r="K44" s="168"/>
      <c r="L44" s="147"/>
      <c r="S44" s="39"/>
      <c r="T44" s="39"/>
      <c r="U44" s="39"/>
      <c r="V44" s="39"/>
      <c r="W44" s="39"/>
      <c r="X44" s="39"/>
      <c r="Y44" s="39"/>
      <c r="Z44" s="39"/>
      <c r="AA44" s="39"/>
      <c r="AB44" s="39"/>
      <c r="AC44" s="39"/>
      <c r="AD44" s="39"/>
      <c r="AE44" s="39"/>
    </row>
    <row r="48" s="2" customFormat="1" ht="6.96" customHeight="1">
      <c r="A48" s="39"/>
      <c r="B48" s="169"/>
      <c r="C48" s="170"/>
      <c r="D48" s="170"/>
      <c r="E48" s="170"/>
      <c r="F48" s="170"/>
      <c r="G48" s="170"/>
      <c r="H48" s="170"/>
      <c r="I48" s="170"/>
      <c r="J48" s="170"/>
      <c r="K48" s="170"/>
      <c r="L48" s="147"/>
      <c r="S48" s="39"/>
      <c r="T48" s="39"/>
      <c r="U48" s="39"/>
      <c r="V48" s="39"/>
      <c r="W48" s="39"/>
      <c r="X48" s="39"/>
      <c r="Y48" s="39"/>
      <c r="Z48" s="39"/>
      <c r="AA48" s="39"/>
      <c r="AB48" s="39"/>
      <c r="AC48" s="39"/>
      <c r="AD48" s="39"/>
      <c r="AE48" s="39"/>
    </row>
    <row r="49" s="2" customFormat="1" ht="24.96" customHeight="1">
      <c r="A49" s="39"/>
      <c r="B49" s="40"/>
      <c r="C49" s="24" t="s">
        <v>154</v>
      </c>
      <c r="D49" s="41"/>
      <c r="E49" s="41"/>
      <c r="F49" s="41"/>
      <c r="G49" s="41"/>
      <c r="H49" s="41"/>
      <c r="I49" s="41"/>
      <c r="J49" s="41"/>
      <c r="K49" s="41"/>
      <c r="L49" s="147"/>
      <c r="S49" s="39"/>
      <c r="T49" s="39"/>
      <c r="U49" s="39"/>
      <c r="V49" s="39"/>
      <c r="W49" s="39"/>
      <c r="X49" s="39"/>
      <c r="Y49" s="39"/>
      <c r="Z49" s="39"/>
      <c r="AA49" s="39"/>
      <c r="AB49" s="39"/>
      <c r="AC49" s="39"/>
      <c r="AD49" s="39"/>
      <c r="AE49" s="39"/>
    </row>
    <row r="50" s="2" customFormat="1" ht="6.96" customHeight="1">
      <c r="A50" s="39"/>
      <c r="B50" s="40"/>
      <c r="C50" s="41"/>
      <c r="D50" s="41"/>
      <c r="E50" s="41"/>
      <c r="F50" s="41"/>
      <c r="G50" s="41"/>
      <c r="H50" s="41"/>
      <c r="I50" s="41"/>
      <c r="J50" s="41"/>
      <c r="K50" s="41"/>
      <c r="L50" s="147"/>
      <c r="S50" s="39"/>
      <c r="T50" s="39"/>
      <c r="U50" s="39"/>
      <c r="V50" s="39"/>
      <c r="W50" s="39"/>
      <c r="X50" s="39"/>
      <c r="Y50" s="39"/>
      <c r="Z50" s="39"/>
      <c r="AA50" s="39"/>
      <c r="AB50" s="39"/>
      <c r="AC50" s="39"/>
      <c r="AD50" s="39"/>
      <c r="AE50" s="39"/>
    </row>
    <row r="51" s="2" customFormat="1" ht="12" customHeight="1">
      <c r="A51" s="39"/>
      <c r="B51" s="40"/>
      <c r="C51" s="33" t="s">
        <v>16</v>
      </c>
      <c r="D51" s="41"/>
      <c r="E51" s="41"/>
      <c r="F51" s="41"/>
      <c r="G51" s="41"/>
      <c r="H51" s="41"/>
      <c r="I51" s="41"/>
      <c r="J51" s="41"/>
      <c r="K51" s="41"/>
      <c r="L51" s="147"/>
      <c r="S51" s="39"/>
      <c r="T51" s="39"/>
      <c r="U51" s="39"/>
      <c r="V51" s="39"/>
      <c r="W51" s="39"/>
      <c r="X51" s="39"/>
      <c r="Y51" s="39"/>
      <c r="Z51" s="39"/>
      <c r="AA51" s="39"/>
      <c r="AB51" s="39"/>
      <c r="AC51" s="39"/>
      <c r="AD51" s="39"/>
      <c r="AE51" s="39"/>
    </row>
    <row r="52" s="2" customFormat="1" ht="16.5" customHeight="1">
      <c r="A52" s="39"/>
      <c r="B52" s="40"/>
      <c r="C52" s="41"/>
      <c r="D52" s="41"/>
      <c r="E52" s="171" t="str">
        <f>E7</f>
        <v>Oprava geometrických parametrů koleje 2023 u ST Ústí nad Labem</v>
      </c>
      <c r="F52" s="33"/>
      <c r="G52" s="33"/>
      <c r="H52" s="33"/>
      <c r="I52" s="41"/>
      <c r="J52" s="41"/>
      <c r="K52" s="41"/>
      <c r="L52" s="147"/>
      <c r="S52" s="39"/>
      <c r="T52" s="39"/>
      <c r="U52" s="39"/>
      <c r="V52" s="39"/>
      <c r="W52" s="39"/>
      <c r="X52" s="39"/>
      <c r="Y52" s="39"/>
      <c r="Z52" s="39"/>
      <c r="AA52" s="39"/>
      <c r="AB52" s="39"/>
      <c r="AC52" s="39"/>
      <c r="AD52" s="39"/>
      <c r="AE52" s="39"/>
    </row>
    <row r="53" s="1" customFormat="1" ht="12" customHeight="1">
      <c r="B53" s="22"/>
      <c r="C53" s="33" t="s">
        <v>148</v>
      </c>
      <c r="D53" s="23"/>
      <c r="E53" s="23"/>
      <c r="F53" s="23"/>
      <c r="G53" s="23"/>
      <c r="H53" s="23"/>
      <c r="I53" s="23"/>
      <c r="J53" s="23"/>
      <c r="K53" s="23"/>
      <c r="L53" s="21"/>
    </row>
    <row r="54" s="1" customFormat="1" ht="16.5" customHeight="1">
      <c r="B54" s="22"/>
      <c r="C54" s="23"/>
      <c r="D54" s="23"/>
      <c r="E54" s="171" t="s">
        <v>149</v>
      </c>
      <c r="F54" s="23"/>
      <c r="G54" s="23"/>
      <c r="H54" s="23"/>
      <c r="I54" s="23"/>
      <c r="J54" s="23"/>
      <c r="K54" s="23"/>
      <c r="L54" s="21"/>
    </row>
    <row r="55" s="1" customFormat="1" ht="12" customHeight="1">
      <c r="B55" s="22"/>
      <c r="C55" s="33" t="s">
        <v>150</v>
      </c>
      <c r="D55" s="23"/>
      <c r="E55" s="23"/>
      <c r="F55" s="23"/>
      <c r="G55" s="23"/>
      <c r="H55" s="23"/>
      <c r="I55" s="23"/>
      <c r="J55" s="23"/>
      <c r="K55" s="23"/>
      <c r="L55" s="21"/>
    </row>
    <row r="56" s="2" customFormat="1" ht="16.5" customHeight="1">
      <c r="A56" s="39"/>
      <c r="B56" s="40"/>
      <c r="C56" s="41"/>
      <c r="D56" s="41"/>
      <c r="E56" s="172" t="s">
        <v>151</v>
      </c>
      <c r="F56" s="41"/>
      <c r="G56" s="41"/>
      <c r="H56" s="41"/>
      <c r="I56" s="41"/>
      <c r="J56" s="41"/>
      <c r="K56" s="41"/>
      <c r="L56" s="147"/>
      <c r="S56" s="39"/>
      <c r="T56" s="39"/>
      <c r="U56" s="39"/>
      <c r="V56" s="39"/>
      <c r="W56" s="39"/>
      <c r="X56" s="39"/>
      <c r="Y56" s="39"/>
      <c r="Z56" s="39"/>
      <c r="AA56" s="39"/>
      <c r="AB56" s="39"/>
      <c r="AC56" s="39"/>
      <c r="AD56" s="39"/>
      <c r="AE56" s="39"/>
    </row>
    <row r="57" s="2" customFormat="1" ht="12" customHeight="1">
      <c r="A57" s="39"/>
      <c r="B57" s="40"/>
      <c r="C57" s="33" t="s">
        <v>152</v>
      </c>
      <c r="D57" s="41"/>
      <c r="E57" s="41"/>
      <c r="F57" s="41"/>
      <c r="G57" s="41"/>
      <c r="H57" s="41"/>
      <c r="I57" s="41"/>
      <c r="J57" s="41"/>
      <c r="K57" s="41"/>
      <c r="L57" s="147"/>
      <c r="S57" s="39"/>
      <c r="T57" s="39"/>
      <c r="U57" s="39"/>
      <c r="V57" s="39"/>
      <c r="W57" s="39"/>
      <c r="X57" s="39"/>
      <c r="Y57" s="39"/>
      <c r="Z57" s="39"/>
      <c r="AA57" s="39"/>
      <c r="AB57" s="39"/>
      <c r="AC57" s="39"/>
      <c r="AD57" s="39"/>
      <c r="AE57" s="39"/>
    </row>
    <row r="58" s="2" customFormat="1" ht="16.5" customHeight="1">
      <c r="A58" s="39"/>
      <c r="B58" s="40"/>
      <c r="C58" s="41"/>
      <c r="D58" s="41"/>
      <c r="E58" s="70" t="str">
        <f>E13</f>
        <v>09 - SO 09 - PS Roudnice n. L.</v>
      </c>
      <c r="F58" s="41"/>
      <c r="G58" s="41"/>
      <c r="H58" s="41"/>
      <c r="I58" s="41"/>
      <c r="J58" s="41"/>
      <c r="K58" s="41"/>
      <c r="L58" s="147"/>
      <c r="S58" s="39"/>
      <c r="T58" s="39"/>
      <c r="U58" s="39"/>
      <c r="V58" s="39"/>
      <c r="W58" s="39"/>
      <c r="X58" s="39"/>
      <c r="Y58" s="39"/>
      <c r="Z58" s="39"/>
      <c r="AA58" s="39"/>
      <c r="AB58" s="39"/>
      <c r="AC58" s="39"/>
      <c r="AD58" s="39"/>
      <c r="AE58" s="39"/>
    </row>
    <row r="59" s="2" customFormat="1" ht="6.96" customHeight="1">
      <c r="A59" s="39"/>
      <c r="B59" s="40"/>
      <c r="C59" s="41"/>
      <c r="D59" s="41"/>
      <c r="E59" s="41"/>
      <c r="F59" s="41"/>
      <c r="G59" s="41"/>
      <c r="H59" s="41"/>
      <c r="I59" s="41"/>
      <c r="J59" s="41"/>
      <c r="K59" s="41"/>
      <c r="L59" s="147"/>
      <c r="S59" s="39"/>
      <c r="T59" s="39"/>
      <c r="U59" s="39"/>
      <c r="V59" s="39"/>
      <c r="W59" s="39"/>
      <c r="X59" s="39"/>
      <c r="Y59" s="39"/>
      <c r="Z59" s="39"/>
      <c r="AA59" s="39"/>
      <c r="AB59" s="39"/>
      <c r="AC59" s="39"/>
      <c r="AD59" s="39"/>
      <c r="AE59" s="39"/>
    </row>
    <row r="60" s="2" customFormat="1" ht="12" customHeight="1">
      <c r="A60" s="39"/>
      <c r="B60" s="40"/>
      <c r="C60" s="33" t="s">
        <v>21</v>
      </c>
      <c r="D60" s="41"/>
      <c r="E60" s="41"/>
      <c r="F60" s="28" t="str">
        <f>F16</f>
        <v xml:space="preserve"> </v>
      </c>
      <c r="G60" s="41"/>
      <c r="H60" s="41"/>
      <c r="I60" s="33" t="s">
        <v>23</v>
      </c>
      <c r="J60" s="73" t="str">
        <f>IF(J16="","",J16)</f>
        <v>21. 2. 2023</v>
      </c>
      <c r="K60" s="41"/>
      <c r="L60" s="147"/>
      <c r="S60" s="39"/>
      <c r="T60" s="39"/>
      <c r="U60" s="39"/>
      <c r="V60" s="39"/>
      <c r="W60" s="39"/>
      <c r="X60" s="39"/>
      <c r="Y60" s="39"/>
      <c r="Z60" s="39"/>
      <c r="AA60" s="39"/>
      <c r="AB60" s="39"/>
      <c r="AC60" s="39"/>
      <c r="AD60" s="39"/>
      <c r="AE60" s="39"/>
    </row>
    <row r="61" s="2" customFormat="1" ht="6.96" customHeight="1">
      <c r="A61" s="39"/>
      <c r="B61" s="40"/>
      <c r="C61" s="41"/>
      <c r="D61" s="41"/>
      <c r="E61" s="41"/>
      <c r="F61" s="41"/>
      <c r="G61" s="41"/>
      <c r="H61" s="41"/>
      <c r="I61" s="41"/>
      <c r="J61" s="41"/>
      <c r="K61" s="41"/>
      <c r="L61" s="147"/>
      <c r="S61" s="39"/>
      <c r="T61" s="39"/>
      <c r="U61" s="39"/>
      <c r="V61" s="39"/>
      <c r="W61" s="39"/>
      <c r="X61" s="39"/>
      <c r="Y61" s="39"/>
      <c r="Z61" s="39"/>
      <c r="AA61" s="39"/>
      <c r="AB61" s="39"/>
      <c r="AC61" s="39"/>
      <c r="AD61" s="39"/>
      <c r="AE61" s="39"/>
    </row>
    <row r="62" s="2" customFormat="1" ht="15.15" customHeight="1">
      <c r="A62" s="39"/>
      <c r="B62" s="40"/>
      <c r="C62" s="33" t="s">
        <v>25</v>
      </c>
      <c r="D62" s="41"/>
      <c r="E62" s="41"/>
      <c r="F62" s="28" t="str">
        <f>E19</f>
        <v>OŘ Ústí nad Labem</v>
      </c>
      <c r="G62" s="41"/>
      <c r="H62" s="41"/>
      <c r="I62" s="33" t="s">
        <v>31</v>
      </c>
      <c r="J62" s="37" t="str">
        <f>E25</f>
        <v xml:space="preserve"> </v>
      </c>
      <c r="K62" s="41"/>
      <c r="L62" s="147"/>
      <c r="S62" s="39"/>
      <c r="T62" s="39"/>
      <c r="U62" s="39"/>
      <c r="V62" s="39"/>
      <c r="W62" s="39"/>
      <c r="X62" s="39"/>
      <c r="Y62" s="39"/>
      <c r="Z62" s="39"/>
      <c r="AA62" s="39"/>
      <c r="AB62" s="39"/>
      <c r="AC62" s="39"/>
      <c r="AD62" s="39"/>
      <c r="AE62" s="39"/>
    </row>
    <row r="63" s="2" customFormat="1" ht="15.15" customHeight="1">
      <c r="A63" s="39"/>
      <c r="B63" s="40"/>
      <c r="C63" s="33" t="s">
        <v>29</v>
      </c>
      <c r="D63" s="41"/>
      <c r="E63" s="41"/>
      <c r="F63" s="28" t="str">
        <f>IF(E22="","",E22)</f>
        <v>Vyplň údaj</v>
      </c>
      <c r="G63" s="41"/>
      <c r="H63" s="41"/>
      <c r="I63" s="33" t="s">
        <v>33</v>
      </c>
      <c r="J63" s="37" t="str">
        <f>E28</f>
        <v>Tomáš Šrédl</v>
      </c>
      <c r="K63" s="41"/>
      <c r="L63" s="147"/>
      <c r="S63" s="39"/>
      <c r="T63" s="39"/>
      <c r="U63" s="39"/>
      <c r="V63" s="39"/>
      <c r="W63" s="39"/>
      <c r="X63" s="39"/>
      <c r="Y63" s="39"/>
      <c r="Z63" s="39"/>
      <c r="AA63" s="39"/>
      <c r="AB63" s="39"/>
      <c r="AC63" s="39"/>
      <c r="AD63" s="39"/>
      <c r="AE63" s="39"/>
    </row>
    <row r="64" s="2" customFormat="1" ht="10.32" customHeight="1">
      <c r="A64" s="39"/>
      <c r="B64" s="40"/>
      <c r="C64" s="41"/>
      <c r="D64" s="41"/>
      <c r="E64" s="41"/>
      <c r="F64" s="41"/>
      <c r="G64" s="41"/>
      <c r="H64" s="41"/>
      <c r="I64" s="41"/>
      <c r="J64" s="41"/>
      <c r="K64" s="41"/>
      <c r="L64" s="147"/>
      <c r="S64" s="39"/>
      <c r="T64" s="39"/>
      <c r="U64" s="39"/>
      <c r="V64" s="39"/>
      <c r="W64" s="39"/>
      <c r="X64" s="39"/>
      <c r="Y64" s="39"/>
      <c r="Z64" s="39"/>
      <c r="AA64" s="39"/>
      <c r="AB64" s="39"/>
      <c r="AC64" s="39"/>
      <c r="AD64" s="39"/>
      <c r="AE64" s="39"/>
    </row>
    <row r="65" s="2" customFormat="1" ht="29.28" customHeight="1">
      <c r="A65" s="39"/>
      <c r="B65" s="40"/>
      <c r="C65" s="173" t="s">
        <v>155</v>
      </c>
      <c r="D65" s="174"/>
      <c r="E65" s="174"/>
      <c r="F65" s="174"/>
      <c r="G65" s="174"/>
      <c r="H65" s="174"/>
      <c r="I65" s="174"/>
      <c r="J65" s="175" t="s">
        <v>156</v>
      </c>
      <c r="K65" s="174"/>
      <c r="L65" s="147"/>
      <c r="S65" s="39"/>
      <c r="T65" s="39"/>
      <c r="U65" s="39"/>
      <c r="V65" s="39"/>
      <c r="W65" s="39"/>
      <c r="X65" s="39"/>
      <c r="Y65" s="39"/>
      <c r="Z65" s="39"/>
      <c r="AA65" s="39"/>
      <c r="AB65" s="39"/>
      <c r="AC65" s="39"/>
      <c r="AD65" s="39"/>
      <c r="AE65" s="39"/>
    </row>
    <row r="66" s="2" customFormat="1" ht="10.32" customHeight="1">
      <c r="A66" s="39"/>
      <c r="B66" s="40"/>
      <c r="C66" s="41"/>
      <c r="D66" s="41"/>
      <c r="E66" s="41"/>
      <c r="F66" s="41"/>
      <c r="G66" s="41"/>
      <c r="H66" s="41"/>
      <c r="I66" s="41"/>
      <c r="J66" s="41"/>
      <c r="K66" s="41"/>
      <c r="L66" s="147"/>
      <c r="S66" s="39"/>
      <c r="T66" s="39"/>
      <c r="U66" s="39"/>
      <c r="V66" s="39"/>
      <c r="W66" s="39"/>
      <c r="X66" s="39"/>
      <c r="Y66" s="39"/>
      <c r="Z66" s="39"/>
      <c r="AA66" s="39"/>
      <c r="AB66" s="39"/>
      <c r="AC66" s="39"/>
      <c r="AD66" s="39"/>
      <c r="AE66" s="39"/>
    </row>
    <row r="67" s="2" customFormat="1" ht="22.8" customHeight="1">
      <c r="A67" s="39"/>
      <c r="B67" s="40"/>
      <c r="C67" s="176" t="s">
        <v>69</v>
      </c>
      <c r="D67" s="41"/>
      <c r="E67" s="41"/>
      <c r="F67" s="41"/>
      <c r="G67" s="41"/>
      <c r="H67" s="41"/>
      <c r="I67" s="41"/>
      <c r="J67" s="103">
        <f>J91</f>
        <v>0</v>
      </c>
      <c r="K67" s="41"/>
      <c r="L67" s="147"/>
      <c r="S67" s="39"/>
      <c r="T67" s="39"/>
      <c r="U67" s="39"/>
      <c r="V67" s="39"/>
      <c r="W67" s="39"/>
      <c r="X67" s="39"/>
      <c r="Y67" s="39"/>
      <c r="Z67" s="39"/>
      <c r="AA67" s="39"/>
      <c r="AB67" s="39"/>
      <c r="AC67" s="39"/>
      <c r="AD67" s="39"/>
      <c r="AE67" s="39"/>
      <c r="AU67" s="18" t="s">
        <v>157</v>
      </c>
    </row>
    <row r="68" s="2" customFormat="1" ht="21.84" customHeight="1">
      <c r="A68" s="39"/>
      <c r="B68" s="40"/>
      <c r="C68" s="41"/>
      <c r="D68" s="41"/>
      <c r="E68" s="41"/>
      <c r="F68" s="41"/>
      <c r="G68" s="41"/>
      <c r="H68" s="41"/>
      <c r="I68" s="41"/>
      <c r="J68" s="41"/>
      <c r="K68" s="41"/>
      <c r="L68" s="147"/>
      <c r="S68" s="39"/>
      <c r="T68" s="39"/>
      <c r="U68" s="39"/>
      <c r="V68" s="39"/>
      <c r="W68" s="39"/>
      <c r="X68" s="39"/>
      <c r="Y68" s="39"/>
      <c r="Z68" s="39"/>
      <c r="AA68" s="39"/>
      <c r="AB68" s="39"/>
      <c r="AC68" s="39"/>
      <c r="AD68" s="39"/>
      <c r="AE68" s="39"/>
    </row>
    <row r="69" s="2" customFormat="1" ht="6.96" customHeight="1">
      <c r="A69" s="39"/>
      <c r="B69" s="60"/>
      <c r="C69" s="61"/>
      <c r="D69" s="61"/>
      <c r="E69" s="61"/>
      <c r="F69" s="61"/>
      <c r="G69" s="61"/>
      <c r="H69" s="61"/>
      <c r="I69" s="61"/>
      <c r="J69" s="61"/>
      <c r="K69" s="61"/>
      <c r="L69" s="147"/>
      <c r="S69" s="39"/>
      <c r="T69" s="39"/>
      <c r="U69" s="39"/>
      <c r="V69" s="39"/>
      <c r="W69" s="39"/>
      <c r="X69" s="39"/>
      <c r="Y69" s="39"/>
      <c r="Z69" s="39"/>
      <c r="AA69" s="39"/>
      <c r="AB69" s="39"/>
      <c r="AC69" s="39"/>
      <c r="AD69" s="39"/>
      <c r="AE69" s="39"/>
    </row>
    <row r="73" s="2" customFormat="1" ht="6.96" customHeight="1">
      <c r="A73" s="39"/>
      <c r="B73" s="62"/>
      <c r="C73" s="63"/>
      <c r="D73" s="63"/>
      <c r="E73" s="63"/>
      <c r="F73" s="63"/>
      <c r="G73" s="63"/>
      <c r="H73" s="63"/>
      <c r="I73" s="63"/>
      <c r="J73" s="63"/>
      <c r="K73" s="63"/>
      <c r="L73" s="147"/>
      <c r="S73" s="39"/>
      <c r="T73" s="39"/>
      <c r="U73" s="39"/>
      <c r="V73" s="39"/>
      <c r="W73" s="39"/>
      <c r="X73" s="39"/>
      <c r="Y73" s="39"/>
      <c r="Z73" s="39"/>
      <c r="AA73" s="39"/>
      <c r="AB73" s="39"/>
      <c r="AC73" s="39"/>
      <c r="AD73" s="39"/>
      <c r="AE73" s="39"/>
    </row>
    <row r="74" s="2" customFormat="1" ht="24.96" customHeight="1">
      <c r="A74" s="39"/>
      <c r="B74" s="40"/>
      <c r="C74" s="24" t="s">
        <v>160</v>
      </c>
      <c r="D74" s="41"/>
      <c r="E74" s="41"/>
      <c r="F74" s="41"/>
      <c r="G74" s="41"/>
      <c r="H74" s="41"/>
      <c r="I74" s="41"/>
      <c r="J74" s="41"/>
      <c r="K74" s="41"/>
      <c r="L74" s="147"/>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47"/>
      <c r="S75" s="39"/>
      <c r="T75" s="39"/>
      <c r="U75" s="39"/>
      <c r="V75" s="39"/>
      <c r="W75" s="39"/>
      <c r="X75" s="39"/>
      <c r="Y75" s="39"/>
      <c r="Z75" s="39"/>
      <c r="AA75" s="39"/>
      <c r="AB75" s="39"/>
      <c r="AC75" s="39"/>
      <c r="AD75" s="39"/>
      <c r="AE75" s="39"/>
    </row>
    <row r="76" s="2" customFormat="1" ht="12" customHeight="1">
      <c r="A76" s="39"/>
      <c r="B76" s="40"/>
      <c r="C76" s="33" t="s">
        <v>16</v>
      </c>
      <c r="D76" s="41"/>
      <c r="E76" s="41"/>
      <c r="F76" s="41"/>
      <c r="G76" s="41"/>
      <c r="H76" s="41"/>
      <c r="I76" s="41"/>
      <c r="J76" s="41"/>
      <c r="K76" s="41"/>
      <c r="L76" s="147"/>
      <c r="S76" s="39"/>
      <c r="T76" s="39"/>
      <c r="U76" s="39"/>
      <c r="V76" s="39"/>
      <c r="W76" s="39"/>
      <c r="X76" s="39"/>
      <c r="Y76" s="39"/>
      <c r="Z76" s="39"/>
      <c r="AA76" s="39"/>
      <c r="AB76" s="39"/>
      <c r="AC76" s="39"/>
      <c r="AD76" s="39"/>
      <c r="AE76" s="39"/>
    </row>
    <row r="77" s="2" customFormat="1" ht="16.5" customHeight="1">
      <c r="A77" s="39"/>
      <c r="B77" s="40"/>
      <c r="C77" s="41"/>
      <c r="D77" s="41"/>
      <c r="E77" s="171" t="str">
        <f>E7</f>
        <v>Oprava geometrických parametrů koleje 2023 u ST Ústí nad Labem</v>
      </c>
      <c r="F77" s="33"/>
      <c r="G77" s="33"/>
      <c r="H77" s="33"/>
      <c r="I77" s="41"/>
      <c r="J77" s="41"/>
      <c r="K77" s="41"/>
      <c r="L77" s="147"/>
      <c r="S77" s="39"/>
      <c r="T77" s="39"/>
      <c r="U77" s="39"/>
      <c r="V77" s="39"/>
      <c r="W77" s="39"/>
      <c r="X77" s="39"/>
      <c r="Y77" s="39"/>
      <c r="Z77" s="39"/>
      <c r="AA77" s="39"/>
      <c r="AB77" s="39"/>
      <c r="AC77" s="39"/>
      <c r="AD77" s="39"/>
      <c r="AE77" s="39"/>
    </row>
    <row r="78" s="1" customFormat="1" ht="12" customHeight="1">
      <c r="B78" s="22"/>
      <c r="C78" s="33" t="s">
        <v>148</v>
      </c>
      <c r="D78" s="23"/>
      <c r="E78" s="23"/>
      <c r="F78" s="23"/>
      <c r="G78" s="23"/>
      <c r="H78" s="23"/>
      <c r="I78" s="23"/>
      <c r="J78" s="23"/>
      <c r="K78" s="23"/>
      <c r="L78" s="21"/>
    </row>
    <row r="79" s="1" customFormat="1" ht="16.5" customHeight="1">
      <c r="B79" s="22"/>
      <c r="C79" s="23"/>
      <c r="D79" s="23"/>
      <c r="E79" s="171" t="s">
        <v>149</v>
      </c>
      <c r="F79" s="23"/>
      <c r="G79" s="23"/>
      <c r="H79" s="23"/>
      <c r="I79" s="23"/>
      <c r="J79" s="23"/>
      <c r="K79" s="23"/>
      <c r="L79" s="21"/>
    </row>
    <row r="80" s="1" customFormat="1" ht="12" customHeight="1">
      <c r="B80" s="22"/>
      <c r="C80" s="33" t="s">
        <v>150</v>
      </c>
      <c r="D80" s="23"/>
      <c r="E80" s="23"/>
      <c r="F80" s="23"/>
      <c r="G80" s="23"/>
      <c r="H80" s="23"/>
      <c r="I80" s="23"/>
      <c r="J80" s="23"/>
      <c r="K80" s="23"/>
      <c r="L80" s="21"/>
    </row>
    <row r="81" s="2" customFormat="1" ht="16.5" customHeight="1">
      <c r="A81" s="39"/>
      <c r="B81" s="40"/>
      <c r="C81" s="41"/>
      <c r="D81" s="41"/>
      <c r="E81" s="172" t="s">
        <v>151</v>
      </c>
      <c r="F81" s="41"/>
      <c r="G81" s="41"/>
      <c r="H81" s="41"/>
      <c r="I81" s="41"/>
      <c r="J81" s="41"/>
      <c r="K81" s="41"/>
      <c r="L81" s="147"/>
      <c r="S81" s="39"/>
      <c r="T81" s="39"/>
      <c r="U81" s="39"/>
      <c r="V81" s="39"/>
      <c r="W81" s="39"/>
      <c r="X81" s="39"/>
      <c r="Y81" s="39"/>
      <c r="Z81" s="39"/>
      <c r="AA81" s="39"/>
      <c r="AB81" s="39"/>
      <c r="AC81" s="39"/>
      <c r="AD81" s="39"/>
      <c r="AE81" s="39"/>
    </row>
    <row r="82" s="2" customFormat="1" ht="12" customHeight="1">
      <c r="A82" s="39"/>
      <c r="B82" s="40"/>
      <c r="C82" s="33" t="s">
        <v>152</v>
      </c>
      <c r="D82" s="41"/>
      <c r="E82" s="41"/>
      <c r="F82" s="41"/>
      <c r="G82" s="41"/>
      <c r="H82" s="41"/>
      <c r="I82" s="41"/>
      <c r="J82" s="41"/>
      <c r="K82" s="41"/>
      <c r="L82" s="147"/>
      <c r="S82" s="39"/>
      <c r="T82" s="39"/>
      <c r="U82" s="39"/>
      <c r="V82" s="39"/>
      <c r="W82" s="39"/>
      <c r="X82" s="39"/>
      <c r="Y82" s="39"/>
      <c r="Z82" s="39"/>
      <c r="AA82" s="39"/>
      <c r="AB82" s="39"/>
      <c r="AC82" s="39"/>
      <c r="AD82" s="39"/>
      <c r="AE82" s="39"/>
    </row>
    <row r="83" s="2" customFormat="1" ht="16.5" customHeight="1">
      <c r="A83" s="39"/>
      <c r="B83" s="40"/>
      <c r="C83" s="41"/>
      <c r="D83" s="41"/>
      <c r="E83" s="70" t="str">
        <f>E13</f>
        <v>09 - SO 09 - PS Roudnice n. L.</v>
      </c>
      <c r="F83" s="41"/>
      <c r="G83" s="41"/>
      <c r="H83" s="41"/>
      <c r="I83" s="41"/>
      <c r="J83" s="41"/>
      <c r="K83" s="41"/>
      <c r="L83" s="147"/>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47"/>
      <c r="S84" s="39"/>
      <c r="T84" s="39"/>
      <c r="U84" s="39"/>
      <c r="V84" s="39"/>
      <c r="W84" s="39"/>
      <c r="X84" s="39"/>
      <c r="Y84" s="39"/>
      <c r="Z84" s="39"/>
      <c r="AA84" s="39"/>
      <c r="AB84" s="39"/>
      <c r="AC84" s="39"/>
      <c r="AD84" s="39"/>
      <c r="AE84" s="39"/>
    </row>
    <row r="85" s="2" customFormat="1" ht="12" customHeight="1">
      <c r="A85" s="39"/>
      <c r="B85" s="40"/>
      <c r="C85" s="33" t="s">
        <v>21</v>
      </c>
      <c r="D85" s="41"/>
      <c r="E85" s="41"/>
      <c r="F85" s="28" t="str">
        <f>F16</f>
        <v xml:space="preserve"> </v>
      </c>
      <c r="G85" s="41"/>
      <c r="H85" s="41"/>
      <c r="I85" s="33" t="s">
        <v>23</v>
      </c>
      <c r="J85" s="73" t="str">
        <f>IF(J16="","",J16)</f>
        <v>21. 2. 2023</v>
      </c>
      <c r="K85" s="41"/>
      <c r="L85" s="147"/>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41"/>
      <c r="J86" s="41"/>
      <c r="K86" s="41"/>
      <c r="L86" s="147"/>
      <c r="S86" s="39"/>
      <c r="T86" s="39"/>
      <c r="U86" s="39"/>
      <c r="V86" s="39"/>
      <c r="W86" s="39"/>
      <c r="X86" s="39"/>
      <c r="Y86" s="39"/>
      <c r="Z86" s="39"/>
      <c r="AA86" s="39"/>
      <c r="AB86" s="39"/>
      <c r="AC86" s="39"/>
      <c r="AD86" s="39"/>
      <c r="AE86" s="39"/>
    </row>
    <row r="87" s="2" customFormat="1" ht="15.15" customHeight="1">
      <c r="A87" s="39"/>
      <c r="B87" s="40"/>
      <c r="C87" s="33" t="s">
        <v>25</v>
      </c>
      <c r="D87" s="41"/>
      <c r="E87" s="41"/>
      <c r="F87" s="28" t="str">
        <f>E19</f>
        <v>OŘ Ústí nad Labem</v>
      </c>
      <c r="G87" s="41"/>
      <c r="H87" s="41"/>
      <c r="I87" s="33" t="s">
        <v>31</v>
      </c>
      <c r="J87" s="37" t="str">
        <f>E25</f>
        <v xml:space="preserve"> </v>
      </c>
      <c r="K87" s="41"/>
      <c r="L87" s="147"/>
      <c r="S87" s="39"/>
      <c r="T87" s="39"/>
      <c r="U87" s="39"/>
      <c r="V87" s="39"/>
      <c r="W87" s="39"/>
      <c r="X87" s="39"/>
      <c r="Y87" s="39"/>
      <c r="Z87" s="39"/>
      <c r="AA87" s="39"/>
      <c r="AB87" s="39"/>
      <c r="AC87" s="39"/>
      <c r="AD87" s="39"/>
      <c r="AE87" s="39"/>
    </row>
    <row r="88" s="2" customFormat="1" ht="15.15" customHeight="1">
      <c r="A88" s="39"/>
      <c r="B88" s="40"/>
      <c r="C88" s="33" t="s">
        <v>29</v>
      </c>
      <c r="D88" s="41"/>
      <c r="E88" s="41"/>
      <c r="F88" s="28" t="str">
        <f>IF(E22="","",E22)</f>
        <v>Vyplň údaj</v>
      </c>
      <c r="G88" s="41"/>
      <c r="H88" s="41"/>
      <c r="I88" s="33" t="s">
        <v>33</v>
      </c>
      <c r="J88" s="37" t="str">
        <f>E28</f>
        <v>Tomáš Šrédl</v>
      </c>
      <c r="K88" s="41"/>
      <c r="L88" s="147"/>
      <c r="S88" s="39"/>
      <c r="T88" s="39"/>
      <c r="U88" s="39"/>
      <c r="V88" s="39"/>
      <c r="W88" s="39"/>
      <c r="X88" s="39"/>
      <c r="Y88" s="39"/>
      <c r="Z88" s="39"/>
      <c r="AA88" s="39"/>
      <c r="AB88" s="39"/>
      <c r="AC88" s="39"/>
      <c r="AD88" s="39"/>
      <c r="AE88" s="39"/>
    </row>
    <row r="89" s="2" customFormat="1" ht="10.32" customHeight="1">
      <c r="A89" s="39"/>
      <c r="B89" s="40"/>
      <c r="C89" s="41"/>
      <c r="D89" s="41"/>
      <c r="E89" s="41"/>
      <c r="F89" s="41"/>
      <c r="G89" s="41"/>
      <c r="H89" s="41"/>
      <c r="I89" s="41"/>
      <c r="J89" s="41"/>
      <c r="K89" s="41"/>
      <c r="L89" s="147"/>
      <c r="S89" s="39"/>
      <c r="T89" s="39"/>
      <c r="U89" s="39"/>
      <c r="V89" s="39"/>
      <c r="W89" s="39"/>
      <c r="X89" s="39"/>
      <c r="Y89" s="39"/>
      <c r="Z89" s="39"/>
      <c r="AA89" s="39"/>
      <c r="AB89" s="39"/>
      <c r="AC89" s="39"/>
      <c r="AD89" s="39"/>
      <c r="AE89" s="39"/>
    </row>
    <row r="90" s="11" customFormat="1" ht="29.28" customHeight="1">
      <c r="A90" s="188"/>
      <c r="B90" s="189"/>
      <c r="C90" s="190" t="s">
        <v>161</v>
      </c>
      <c r="D90" s="191" t="s">
        <v>56</v>
      </c>
      <c r="E90" s="191" t="s">
        <v>52</v>
      </c>
      <c r="F90" s="191" t="s">
        <v>53</v>
      </c>
      <c r="G90" s="191" t="s">
        <v>162</v>
      </c>
      <c r="H90" s="191" t="s">
        <v>163</v>
      </c>
      <c r="I90" s="191" t="s">
        <v>164</v>
      </c>
      <c r="J90" s="191" t="s">
        <v>156</v>
      </c>
      <c r="K90" s="192" t="s">
        <v>165</v>
      </c>
      <c r="L90" s="193"/>
      <c r="M90" s="93" t="s">
        <v>19</v>
      </c>
      <c r="N90" s="94" t="s">
        <v>41</v>
      </c>
      <c r="O90" s="94" t="s">
        <v>166</v>
      </c>
      <c r="P90" s="94" t="s">
        <v>167</v>
      </c>
      <c r="Q90" s="94" t="s">
        <v>168</v>
      </c>
      <c r="R90" s="94" t="s">
        <v>169</v>
      </c>
      <c r="S90" s="94" t="s">
        <v>170</v>
      </c>
      <c r="T90" s="95" t="s">
        <v>171</v>
      </c>
      <c r="U90" s="188"/>
      <c r="V90" s="188"/>
      <c r="W90" s="188"/>
      <c r="X90" s="188"/>
      <c r="Y90" s="188"/>
      <c r="Z90" s="188"/>
      <c r="AA90" s="188"/>
      <c r="AB90" s="188"/>
      <c r="AC90" s="188"/>
      <c r="AD90" s="188"/>
      <c r="AE90" s="188"/>
    </row>
    <row r="91" s="2" customFormat="1" ht="22.8" customHeight="1">
      <c r="A91" s="39"/>
      <c r="B91" s="40"/>
      <c r="C91" s="100" t="s">
        <v>172</v>
      </c>
      <c r="D91" s="41"/>
      <c r="E91" s="41"/>
      <c r="F91" s="41"/>
      <c r="G91" s="41"/>
      <c r="H91" s="41"/>
      <c r="I91" s="41"/>
      <c r="J91" s="194">
        <f>BK91</f>
        <v>0</v>
      </c>
      <c r="K91" s="41"/>
      <c r="L91" s="45"/>
      <c r="M91" s="96"/>
      <c r="N91" s="195"/>
      <c r="O91" s="97"/>
      <c r="P91" s="196">
        <f>SUM(P92:P97)</f>
        <v>0</v>
      </c>
      <c r="Q91" s="97"/>
      <c r="R91" s="196">
        <f>SUM(R92:R97)</f>
        <v>0</v>
      </c>
      <c r="S91" s="97"/>
      <c r="T91" s="197">
        <f>SUM(T92:T97)</f>
        <v>0</v>
      </c>
      <c r="U91" s="39"/>
      <c r="V91" s="39"/>
      <c r="W91" s="39"/>
      <c r="X91" s="39"/>
      <c r="Y91" s="39"/>
      <c r="Z91" s="39"/>
      <c r="AA91" s="39"/>
      <c r="AB91" s="39"/>
      <c r="AC91" s="39"/>
      <c r="AD91" s="39"/>
      <c r="AE91" s="39"/>
      <c r="AT91" s="18" t="s">
        <v>70</v>
      </c>
      <c r="AU91" s="18" t="s">
        <v>157</v>
      </c>
      <c r="BK91" s="198">
        <f>SUM(BK92:BK97)</f>
        <v>0</v>
      </c>
    </row>
    <row r="92" s="2" customFormat="1" ht="37.8" customHeight="1">
      <c r="A92" s="39"/>
      <c r="B92" s="40"/>
      <c r="C92" s="215" t="s">
        <v>78</v>
      </c>
      <c r="D92" s="215" t="s">
        <v>178</v>
      </c>
      <c r="E92" s="216" t="s">
        <v>277</v>
      </c>
      <c r="F92" s="217" t="s">
        <v>278</v>
      </c>
      <c r="G92" s="218" t="s">
        <v>244</v>
      </c>
      <c r="H92" s="219">
        <v>520</v>
      </c>
      <c r="I92" s="220"/>
      <c r="J92" s="221">
        <f>ROUND(I92*H92,2)</f>
        <v>0</v>
      </c>
      <c r="K92" s="217" t="s">
        <v>182</v>
      </c>
      <c r="L92" s="45"/>
      <c r="M92" s="222" t="s">
        <v>19</v>
      </c>
      <c r="N92" s="223" t="s">
        <v>42</v>
      </c>
      <c r="O92" s="85"/>
      <c r="P92" s="224">
        <f>O92*H92</f>
        <v>0</v>
      </c>
      <c r="Q92" s="224">
        <v>0</v>
      </c>
      <c r="R92" s="224">
        <f>Q92*H92</f>
        <v>0</v>
      </c>
      <c r="S92" s="224">
        <v>0</v>
      </c>
      <c r="T92" s="225">
        <f>S92*H92</f>
        <v>0</v>
      </c>
      <c r="U92" s="39"/>
      <c r="V92" s="39"/>
      <c r="W92" s="39"/>
      <c r="X92" s="39"/>
      <c r="Y92" s="39"/>
      <c r="Z92" s="39"/>
      <c r="AA92" s="39"/>
      <c r="AB92" s="39"/>
      <c r="AC92" s="39"/>
      <c r="AD92" s="39"/>
      <c r="AE92" s="39"/>
      <c r="AR92" s="226" t="s">
        <v>118</v>
      </c>
      <c r="AT92" s="226" t="s">
        <v>178</v>
      </c>
      <c r="AU92" s="226" t="s">
        <v>71</v>
      </c>
      <c r="AY92" s="18" t="s">
        <v>175</v>
      </c>
      <c r="BE92" s="227">
        <f>IF(N92="základní",J92,0)</f>
        <v>0</v>
      </c>
      <c r="BF92" s="227">
        <f>IF(N92="snížená",J92,0)</f>
        <v>0</v>
      </c>
      <c r="BG92" s="227">
        <f>IF(N92="zákl. přenesená",J92,0)</f>
        <v>0</v>
      </c>
      <c r="BH92" s="227">
        <f>IF(N92="sníž. přenesená",J92,0)</f>
        <v>0</v>
      </c>
      <c r="BI92" s="227">
        <f>IF(N92="nulová",J92,0)</f>
        <v>0</v>
      </c>
      <c r="BJ92" s="18" t="s">
        <v>78</v>
      </c>
      <c r="BK92" s="227">
        <f>ROUND(I92*H92,2)</f>
        <v>0</v>
      </c>
      <c r="BL92" s="18" t="s">
        <v>118</v>
      </c>
      <c r="BM92" s="226" t="s">
        <v>519</v>
      </c>
    </row>
    <row r="93" s="15" customFormat="1">
      <c r="A93" s="15"/>
      <c r="B93" s="261"/>
      <c r="C93" s="262"/>
      <c r="D93" s="230" t="s">
        <v>184</v>
      </c>
      <c r="E93" s="263" t="s">
        <v>19</v>
      </c>
      <c r="F93" s="264" t="s">
        <v>520</v>
      </c>
      <c r="G93" s="262"/>
      <c r="H93" s="263" t="s">
        <v>19</v>
      </c>
      <c r="I93" s="265"/>
      <c r="J93" s="262"/>
      <c r="K93" s="262"/>
      <c r="L93" s="266"/>
      <c r="M93" s="267"/>
      <c r="N93" s="268"/>
      <c r="O93" s="268"/>
      <c r="P93" s="268"/>
      <c r="Q93" s="268"/>
      <c r="R93" s="268"/>
      <c r="S93" s="268"/>
      <c r="T93" s="269"/>
      <c r="U93" s="15"/>
      <c r="V93" s="15"/>
      <c r="W93" s="15"/>
      <c r="X93" s="15"/>
      <c r="Y93" s="15"/>
      <c r="Z93" s="15"/>
      <c r="AA93" s="15"/>
      <c r="AB93" s="15"/>
      <c r="AC93" s="15"/>
      <c r="AD93" s="15"/>
      <c r="AE93" s="15"/>
      <c r="AT93" s="270" t="s">
        <v>184</v>
      </c>
      <c r="AU93" s="270" t="s">
        <v>71</v>
      </c>
      <c r="AV93" s="15" t="s">
        <v>78</v>
      </c>
      <c r="AW93" s="15" t="s">
        <v>32</v>
      </c>
      <c r="AX93" s="15" t="s">
        <v>71</v>
      </c>
      <c r="AY93" s="270" t="s">
        <v>175</v>
      </c>
    </row>
    <row r="94" s="13" customFormat="1">
      <c r="A94" s="13"/>
      <c r="B94" s="228"/>
      <c r="C94" s="229"/>
      <c r="D94" s="230" t="s">
        <v>184</v>
      </c>
      <c r="E94" s="231" t="s">
        <v>19</v>
      </c>
      <c r="F94" s="232" t="s">
        <v>521</v>
      </c>
      <c r="G94" s="229"/>
      <c r="H94" s="233">
        <v>320</v>
      </c>
      <c r="I94" s="234"/>
      <c r="J94" s="229"/>
      <c r="K94" s="229"/>
      <c r="L94" s="235"/>
      <c r="M94" s="236"/>
      <c r="N94" s="237"/>
      <c r="O94" s="237"/>
      <c r="P94" s="237"/>
      <c r="Q94" s="237"/>
      <c r="R94" s="237"/>
      <c r="S94" s="237"/>
      <c r="T94" s="238"/>
      <c r="U94" s="13"/>
      <c r="V94" s="13"/>
      <c r="W94" s="13"/>
      <c r="X94" s="13"/>
      <c r="Y94" s="13"/>
      <c r="Z94" s="13"/>
      <c r="AA94" s="13"/>
      <c r="AB94" s="13"/>
      <c r="AC94" s="13"/>
      <c r="AD94" s="13"/>
      <c r="AE94" s="13"/>
      <c r="AT94" s="239" t="s">
        <v>184</v>
      </c>
      <c r="AU94" s="239" t="s">
        <v>71</v>
      </c>
      <c r="AV94" s="13" t="s">
        <v>80</v>
      </c>
      <c r="AW94" s="13" t="s">
        <v>32</v>
      </c>
      <c r="AX94" s="13" t="s">
        <v>71</v>
      </c>
      <c r="AY94" s="239" t="s">
        <v>175</v>
      </c>
    </row>
    <row r="95" s="15" customFormat="1">
      <c r="A95" s="15"/>
      <c r="B95" s="261"/>
      <c r="C95" s="262"/>
      <c r="D95" s="230" t="s">
        <v>184</v>
      </c>
      <c r="E95" s="263" t="s">
        <v>19</v>
      </c>
      <c r="F95" s="264" t="s">
        <v>522</v>
      </c>
      <c r="G95" s="262"/>
      <c r="H95" s="263" t="s">
        <v>19</v>
      </c>
      <c r="I95" s="265"/>
      <c r="J95" s="262"/>
      <c r="K95" s="262"/>
      <c r="L95" s="266"/>
      <c r="M95" s="267"/>
      <c r="N95" s="268"/>
      <c r="O95" s="268"/>
      <c r="P95" s="268"/>
      <c r="Q95" s="268"/>
      <c r="R95" s="268"/>
      <c r="S95" s="268"/>
      <c r="T95" s="269"/>
      <c r="U95" s="15"/>
      <c r="V95" s="15"/>
      <c r="W95" s="15"/>
      <c r="X95" s="15"/>
      <c r="Y95" s="15"/>
      <c r="Z95" s="15"/>
      <c r="AA95" s="15"/>
      <c r="AB95" s="15"/>
      <c r="AC95" s="15"/>
      <c r="AD95" s="15"/>
      <c r="AE95" s="15"/>
      <c r="AT95" s="270" t="s">
        <v>184</v>
      </c>
      <c r="AU95" s="270" t="s">
        <v>71</v>
      </c>
      <c r="AV95" s="15" t="s">
        <v>78</v>
      </c>
      <c r="AW95" s="15" t="s">
        <v>32</v>
      </c>
      <c r="AX95" s="15" t="s">
        <v>71</v>
      </c>
      <c r="AY95" s="270" t="s">
        <v>175</v>
      </c>
    </row>
    <row r="96" s="13" customFormat="1">
      <c r="A96" s="13"/>
      <c r="B96" s="228"/>
      <c r="C96" s="229"/>
      <c r="D96" s="230" t="s">
        <v>184</v>
      </c>
      <c r="E96" s="231" t="s">
        <v>19</v>
      </c>
      <c r="F96" s="232" t="s">
        <v>523</v>
      </c>
      <c r="G96" s="229"/>
      <c r="H96" s="233">
        <v>200</v>
      </c>
      <c r="I96" s="234"/>
      <c r="J96" s="229"/>
      <c r="K96" s="229"/>
      <c r="L96" s="235"/>
      <c r="M96" s="236"/>
      <c r="N96" s="237"/>
      <c r="O96" s="237"/>
      <c r="P96" s="237"/>
      <c r="Q96" s="237"/>
      <c r="R96" s="237"/>
      <c r="S96" s="237"/>
      <c r="T96" s="238"/>
      <c r="U96" s="13"/>
      <c r="V96" s="13"/>
      <c r="W96" s="13"/>
      <c r="X96" s="13"/>
      <c r="Y96" s="13"/>
      <c r="Z96" s="13"/>
      <c r="AA96" s="13"/>
      <c r="AB96" s="13"/>
      <c r="AC96" s="13"/>
      <c r="AD96" s="13"/>
      <c r="AE96" s="13"/>
      <c r="AT96" s="239" t="s">
        <v>184</v>
      </c>
      <c r="AU96" s="239" t="s">
        <v>71</v>
      </c>
      <c r="AV96" s="13" t="s">
        <v>80</v>
      </c>
      <c r="AW96" s="13" t="s">
        <v>32</v>
      </c>
      <c r="AX96" s="13" t="s">
        <v>71</v>
      </c>
      <c r="AY96" s="239" t="s">
        <v>175</v>
      </c>
    </row>
    <row r="97" s="14" customFormat="1">
      <c r="A97" s="14"/>
      <c r="B97" s="240"/>
      <c r="C97" s="241"/>
      <c r="D97" s="230" t="s">
        <v>184</v>
      </c>
      <c r="E97" s="242" t="s">
        <v>19</v>
      </c>
      <c r="F97" s="243" t="s">
        <v>190</v>
      </c>
      <c r="G97" s="241"/>
      <c r="H97" s="244">
        <v>520</v>
      </c>
      <c r="I97" s="245"/>
      <c r="J97" s="241"/>
      <c r="K97" s="241"/>
      <c r="L97" s="246"/>
      <c r="M97" s="279"/>
      <c r="N97" s="280"/>
      <c r="O97" s="280"/>
      <c r="P97" s="280"/>
      <c r="Q97" s="280"/>
      <c r="R97" s="280"/>
      <c r="S97" s="280"/>
      <c r="T97" s="281"/>
      <c r="U97" s="14"/>
      <c r="V97" s="14"/>
      <c r="W97" s="14"/>
      <c r="X97" s="14"/>
      <c r="Y97" s="14"/>
      <c r="Z97" s="14"/>
      <c r="AA97" s="14"/>
      <c r="AB97" s="14"/>
      <c r="AC97" s="14"/>
      <c r="AD97" s="14"/>
      <c r="AE97" s="14"/>
      <c r="AT97" s="250" t="s">
        <v>184</v>
      </c>
      <c r="AU97" s="250" t="s">
        <v>71</v>
      </c>
      <c r="AV97" s="14" t="s">
        <v>118</v>
      </c>
      <c r="AW97" s="14" t="s">
        <v>32</v>
      </c>
      <c r="AX97" s="14" t="s">
        <v>78</v>
      </c>
      <c r="AY97" s="250" t="s">
        <v>175</v>
      </c>
    </row>
    <row r="98" s="2" customFormat="1" ht="6.96" customHeight="1">
      <c r="A98" s="39"/>
      <c r="B98" s="60"/>
      <c r="C98" s="61"/>
      <c r="D98" s="61"/>
      <c r="E98" s="61"/>
      <c r="F98" s="61"/>
      <c r="G98" s="61"/>
      <c r="H98" s="61"/>
      <c r="I98" s="61"/>
      <c r="J98" s="61"/>
      <c r="K98" s="61"/>
      <c r="L98" s="45"/>
      <c r="M98" s="39"/>
      <c r="O98" s="39"/>
      <c r="P98" s="39"/>
      <c r="Q98" s="39"/>
      <c r="R98" s="39"/>
      <c r="S98" s="39"/>
      <c r="T98" s="39"/>
      <c r="U98" s="39"/>
      <c r="V98" s="39"/>
      <c r="W98" s="39"/>
      <c r="X98" s="39"/>
      <c r="Y98" s="39"/>
      <c r="Z98" s="39"/>
      <c r="AA98" s="39"/>
      <c r="AB98" s="39"/>
      <c r="AC98" s="39"/>
      <c r="AD98" s="39"/>
      <c r="AE98" s="39"/>
    </row>
  </sheetData>
  <sheetProtection sheet="1" autoFilter="0" formatColumns="0" formatRows="0" objects="1" scenarios="1" spinCount="100000" saltValue="XS4UvcdkWBc5vN6vNbmAvsITcTlAR9QF6PyzZa3GRSCXgb2XB3Ybd49Pm+X63b8B3VYTvIlbOqKS0k2xdlNBSQ==" hashValue="d7wTMJvAlmKw7nprPNzTeAK0jr5Xe5nfd+6C5YV14RhTQJ1+2ySGjOQMckFeunA2OMkRXNfWIUeRKxeAfMhyYQ==" algorithmName="SHA-512" password="CC35"/>
  <autoFilter ref="C90:K97"/>
  <mergeCells count="15">
    <mergeCell ref="E7:H7"/>
    <mergeCell ref="E11:H11"/>
    <mergeCell ref="E9:H9"/>
    <mergeCell ref="E13:H13"/>
    <mergeCell ref="E22:H22"/>
    <mergeCell ref="E31:H31"/>
    <mergeCell ref="E52:H52"/>
    <mergeCell ref="E56:H56"/>
    <mergeCell ref="E54:H54"/>
    <mergeCell ref="E58:H58"/>
    <mergeCell ref="E77:H77"/>
    <mergeCell ref="E81:H81"/>
    <mergeCell ref="E79:H79"/>
    <mergeCell ref="E83:H8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119</v>
      </c>
    </row>
    <row r="3" s="1" customFormat="1" ht="6.96" customHeight="1">
      <c r="B3" s="140"/>
      <c r="C3" s="141"/>
      <c r="D3" s="141"/>
      <c r="E3" s="141"/>
      <c r="F3" s="141"/>
      <c r="G3" s="141"/>
      <c r="H3" s="141"/>
      <c r="I3" s="141"/>
      <c r="J3" s="141"/>
      <c r="K3" s="141"/>
      <c r="L3" s="21"/>
      <c r="AT3" s="18" t="s">
        <v>80</v>
      </c>
    </row>
    <row r="4" s="1" customFormat="1" ht="24.96" customHeight="1">
      <c r="B4" s="21"/>
      <c r="D4" s="142" t="s">
        <v>147</v>
      </c>
      <c r="L4" s="21"/>
      <c r="M4" s="143" t="s">
        <v>10</v>
      </c>
      <c r="AT4" s="18" t="s">
        <v>4</v>
      </c>
    </row>
    <row r="5" s="1" customFormat="1" ht="6.96" customHeight="1">
      <c r="B5" s="21"/>
      <c r="L5" s="21"/>
    </row>
    <row r="6" s="1" customFormat="1" ht="12" customHeight="1">
      <c r="B6" s="21"/>
      <c r="D6" s="144" t="s">
        <v>16</v>
      </c>
      <c r="L6" s="21"/>
    </row>
    <row r="7" s="1" customFormat="1" ht="16.5" customHeight="1">
      <c r="B7" s="21"/>
      <c r="E7" s="145" t="str">
        <f>'Rekapitulace zakázky'!K6</f>
        <v>Oprava geometrických parametrů koleje 2023 u ST Ústí nad Labem</v>
      </c>
      <c r="F7" s="144"/>
      <c r="G7" s="144"/>
      <c r="H7" s="144"/>
      <c r="L7" s="21"/>
    </row>
    <row r="8">
      <c r="B8" s="21"/>
      <c r="D8" s="144" t="s">
        <v>148</v>
      </c>
      <c r="L8" s="21"/>
    </row>
    <row r="9" s="1" customFormat="1" ht="16.5" customHeight="1">
      <c r="B9" s="21"/>
      <c r="E9" s="145" t="s">
        <v>149</v>
      </c>
      <c r="F9" s="1"/>
      <c r="G9" s="1"/>
      <c r="H9" s="1"/>
      <c r="L9" s="21"/>
    </row>
    <row r="10" s="1" customFormat="1" ht="12" customHeight="1">
      <c r="B10" s="21"/>
      <c r="D10" s="144" t="s">
        <v>150</v>
      </c>
      <c r="L10" s="21"/>
    </row>
    <row r="11" s="2" customFormat="1" ht="16.5" customHeight="1">
      <c r="A11" s="39"/>
      <c r="B11" s="45"/>
      <c r="C11" s="39"/>
      <c r="D11" s="39"/>
      <c r="E11" s="146" t="s">
        <v>151</v>
      </c>
      <c r="F11" s="39"/>
      <c r="G11" s="39"/>
      <c r="H11" s="39"/>
      <c r="I11" s="39"/>
      <c r="J11" s="39"/>
      <c r="K11" s="39"/>
      <c r="L11" s="147"/>
      <c r="S11" s="39"/>
      <c r="T11" s="39"/>
      <c r="U11" s="39"/>
      <c r="V11" s="39"/>
      <c r="W11" s="39"/>
      <c r="X11" s="39"/>
      <c r="Y11" s="39"/>
      <c r="Z11" s="39"/>
      <c r="AA11" s="39"/>
      <c r="AB11" s="39"/>
      <c r="AC11" s="39"/>
      <c r="AD11" s="39"/>
      <c r="AE11" s="39"/>
    </row>
    <row r="12" s="2" customFormat="1" ht="12" customHeight="1">
      <c r="A12" s="39"/>
      <c r="B12" s="45"/>
      <c r="C12" s="39"/>
      <c r="D12" s="144" t="s">
        <v>524</v>
      </c>
      <c r="E12" s="39"/>
      <c r="F12" s="39"/>
      <c r="G12" s="39"/>
      <c r="H12" s="39"/>
      <c r="I12" s="39"/>
      <c r="J12" s="39"/>
      <c r="K12" s="39"/>
      <c r="L12" s="147"/>
      <c r="S12" s="39"/>
      <c r="T12" s="39"/>
      <c r="U12" s="39"/>
      <c r="V12" s="39"/>
      <c r="W12" s="39"/>
      <c r="X12" s="39"/>
      <c r="Y12" s="39"/>
      <c r="Z12" s="39"/>
      <c r="AA12" s="39"/>
      <c r="AB12" s="39"/>
      <c r="AC12" s="39"/>
      <c r="AD12" s="39"/>
      <c r="AE12" s="39"/>
    </row>
    <row r="13" s="2" customFormat="1" ht="16.5" customHeight="1">
      <c r="A13" s="39"/>
      <c r="B13" s="45"/>
      <c r="C13" s="39"/>
      <c r="D13" s="39"/>
      <c r="E13" s="148" t="s">
        <v>525</v>
      </c>
      <c r="F13" s="39"/>
      <c r="G13" s="39"/>
      <c r="H13" s="39"/>
      <c r="I13" s="39"/>
      <c r="J13" s="39"/>
      <c r="K13" s="39"/>
      <c r="L13" s="147"/>
      <c r="S13" s="39"/>
      <c r="T13" s="39"/>
      <c r="U13" s="39"/>
      <c r="V13" s="39"/>
      <c r="W13" s="39"/>
      <c r="X13" s="39"/>
      <c r="Y13" s="39"/>
      <c r="Z13" s="39"/>
      <c r="AA13" s="39"/>
      <c r="AB13" s="39"/>
      <c r="AC13" s="39"/>
      <c r="AD13" s="39"/>
      <c r="AE13" s="39"/>
    </row>
    <row r="14" s="2" customFormat="1">
      <c r="A14" s="39"/>
      <c r="B14" s="45"/>
      <c r="C14" s="39"/>
      <c r="D14" s="39"/>
      <c r="E14" s="39"/>
      <c r="F14" s="39"/>
      <c r="G14" s="39"/>
      <c r="H14" s="39"/>
      <c r="I14" s="39"/>
      <c r="J14" s="39"/>
      <c r="K14" s="39"/>
      <c r="L14" s="147"/>
      <c r="S14" s="39"/>
      <c r="T14" s="39"/>
      <c r="U14" s="39"/>
      <c r="V14" s="39"/>
      <c r="W14" s="39"/>
      <c r="X14" s="39"/>
      <c r="Y14" s="39"/>
      <c r="Z14" s="39"/>
      <c r="AA14" s="39"/>
      <c r="AB14" s="39"/>
      <c r="AC14" s="39"/>
      <c r="AD14" s="39"/>
      <c r="AE14" s="39"/>
    </row>
    <row r="15" s="2" customFormat="1" ht="12" customHeight="1">
      <c r="A15" s="39"/>
      <c r="B15" s="45"/>
      <c r="C15" s="39"/>
      <c r="D15" s="144" t="s">
        <v>18</v>
      </c>
      <c r="E15" s="39"/>
      <c r="F15" s="134" t="s">
        <v>19</v>
      </c>
      <c r="G15" s="39"/>
      <c r="H15" s="39"/>
      <c r="I15" s="144" t="s">
        <v>20</v>
      </c>
      <c r="J15" s="134" t="s">
        <v>19</v>
      </c>
      <c r="K15" s="39"/>
      <c r="L15" s="147"/>
      <c r="S15" s="39"/>
      <c r="T15" s="39"/>
      <c r="U15" s="39"/>
      <c r="V15" s="39"/>
      <c r="W15" s="39"/>
      <c r="X15" s="39"/>
      <c r="Y15" s="39"/>
      <c r="Z15" s="39"/>
      <c r="AA15" s="39"/>
      <c r="AB15" s="39"/>
      <c r="AC15" s="39"/>
      <c r="AD15" s="39"/>
      <c r="AE15" s="39"/>
    </row>
    <row r="16" s="2" customFormat="1" ht="12" customHeight="1">
      <c r="A16" s="39"/>
      <c r="B16" s="45"/>
      <c r="C16" s="39"/>
      <c r="D16" s="144" t="s">
        <v>21</v>
      </c>
      <c r="E16" s="39"/>
      <c r="F16" s="134" t="s">
        <v>22</v>
      </c>
      <c r="G16" s="39"/>
      <c r="H16" s="39"/>
      <c r="I16" s="144" t="s">
        <v>23</v>
      </c>
      <c r="J16" s="149" t="str">
        <f>'Rekapitulace zakázky'!AN8</f>
        <v>21. 2. 2023</v>
      </c>
      <c r="K16" s="39"/>
      <c r="L16" s="147"/>
      <c r="S16" s="39"/>
      <c r="T16" s="39"/>
      <c r="U16" s="39"/>
      <c r="V16" s="39"/>
      <c r="W16" s="39"/>
      <c r="X16" s="39"/>
      <c r="Y16" s="39"/>
      <c r="Z16" s="39"/>
      <c r="AA16" s="39"/>
      <c r="AB16" s="39"/>
      <c r="AC16" s="39"/>
      <c r="AD16" s="39"/>
      <c r="AE16" s="39"/>
    </row>
    <row r="17" s="2" customFormat="1" ht="10.8" customHeight="1">
      <c r="A17" s="39"/>
      <c r="B17" s="45"/>
      <c r="C17" s="39"/>
      <c r="D17" s="39"/>
      <c r="E17" s="39"/>
      <c r="F17" s="39"/>
      <c r="G17" s="39"/>
      <c r="H17" s="39"/>
      <c r="I17" s="39"/>
      <c r="J17" s="39"/>
      <c r="K17" s="39"/>
      <c r="L17" s="147"/>
      <c r="S17" s="39"/>
      <c r="T17" s="39"/>
      <c r="U17" s="39"/>
      <c r="V17" s="39"/>
      <c r="W17" s="39"/>
      <c r="X17" s="39"/>
      <c r="Y17" s="39"/>
      <c r="Z17" s="39"/>
      <c r="AA17" s="39"/>
      <c r="AB17" s="39"/>
      <c r="AC17" s="39"/>
      <c r="AD17" s="39"/>
      <c r="AE17" s="39"/>
    </row>
    <row r="18" s="2" customFormat="1" ht="12" customHeight="1">
      <c r="A18" s="39"/>
      <c r="B18" s="45"/>
      <c r="C18" s="39"/>
      <c r="D18" s="144" t="s">
        <v>25</v>
      </c>
      <c r="E18" s="39"/>
      <c r="F18" s="39"/>
      <c r="G18" s="39"/>
      <c r="H18" s="39"/>
      <c r="I18" s="144" t="s">
        <v>26</v>
      </c>
      <c r="J18" s="134" t="s">
        <v>19</v>
      </c>
      <c r="K18" s="39"/>
      <c r="L18" s="147"/>
      <c r="S18" s="39"/>
      <c r="T18" s="39"/>
      <c r="U18" s="39"/>
      <c r="V18" s="39"/>
      <c r="W18" s="39"/>
      <c r="X18" s="39"/>
      <c r="Y18" s="39"/>
      <c r="Z18" s="39"/>
      <c r="AA18" s="39"/>
      <c r="AB18" s="39"/>
      <c r="AC18" s="39"/>
      <c r="AD18" s="39"/>
      <c r="AE18" s="39"/>
    </row>
    <row r="19" s="2" customFormat="1" ht="18" customHeight="1">
      <c r="A19" s="39"/>
      <c r="B19" s="45"/>
      <c r="C19" s="39"/>
      <c r="D19" s="39"/>
      <c r="E19" s="134" t="s">
        <v>27</v>
      </c>
      <c r="F19" s="39"/>
      <c r="G19" s="39"/>
      <c r="H19" s="39"/>
      <c r="I19" s="144" t="s">
        <v>28</v>
      </c>
      <c r="J19" s="134" t="s">
        <v>19</v>
      </c>
      <c r="K19" s="39"/>
      <c r="L19" s="147"/>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39"/>
      <c r="J20" s="39"/>
      <c r="K20" s="39"/>
      <c r="L20" s="147"/>
      <c r="S20" s="39"/>
      <c r="T20" s="39"/>
      <c r="U20" s="39"/>
      <c r="V20" s="39"/>
      <c r="W20" s="39"/>
      <c r="X20" s="39"/>
      <c r="Y20" s="39"/>
      <c r="Z20" s="39"/>
      <c r="AA20" s="39"/>
      <c r="AB20" s="39"/>
      <c r="AC20" s="39"/>
      <c r="AD20" s="39"/>
      <c r="AE20" s="39"/>
    </row>
    <row r="21" s="2" customFormat="1" ht="12" customHeight="1">
      <c r="A21" s="39"/>
      <c r="B21" s="45"/>
      <c r="C21" s="39"/>
      <c r="D21" s="144" t="s">
        <v>29</v>
      </c>
      <c r="E21" s="39"/>
      <c r="F21" s="39"/>
      <c r="G21" s="39"/>
      <c r="H21" s="39"/>
      <c r="I21" s="144" t="s">
        <v>26</v>
      </c>
      <c r="J21" s="34" t="str">
        <f>'Rekapitulace zakázky'!AN13</f>
        <v>Vyplň údaj</v>
      </c>
      <c r="K21" s="39"/>
      <c r="L21" s="147"/>
      <c r="S21" s="39"/>
      <c r="T21" s="39"/>
      <c r="U21" s="39"/>
      <c r="V21" s="39"/>
      <c r="W21" s="39"/>
      <c r="X21" s="39"/>
      <c r="Y21" s="39"/>
      <c r="Z21" s="39"/>
      <c r="AA21" s="39"/>
      <c r="AB21" s="39"/>
      <c r="AC21" s="39"/>
      <c r="AD21" s="39"/>
      <c r="AE21" s="39"/>
    </row>
    <row r="22" s="2" customFormat="1" ht="18" customHeight="1">
      <c r="A22" s="39"/>
      <c r="B22" s="45"/>
      <c r="C22" s="39"/>
      <c r="D22" s="39"/>
      <c r="E22" s="34" t="str">
        <f>'Rekapitulace zakázky'!E14</f>
        <v>Vyplň údaj</v>
      </c>
      <c r="F22" s="134"/>
      <c r="G22" s="134"/>
      <c r="H22" s="134"/>
      <c r="I22" s="144" t="s">
        <v>28</v>
      </c>
      <c r="J22" s="34" t="str">
        <f>'Rekapitulace zakázky'!AN14</f>
        <v>Vyplň údaj</v>
      </c>
      <c r="K22" s="39"/>
      <c r="L22" s="147"/>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39"/>
      <c r="J23" s="39"/>
      <c r="K23" s="39"/>
      <c r="L23" s="147"/>
      <c r="S23" s="39"/>
      <c r="T23" s="39"/>
      <c r="U23" s="39"/>
      <c r="V23" s="39"/>
      <c r="W23" s="39"/>
      <c r="X23" s="39"/>
      <c r="Y23" s="39"/>
      <c r="Z23" s="39"/>
      <c r="AA23" s="39"/>
      <c r="AB23" s="39"/>
      <c r="AC23" s="39"/>
      <c r="AD23" s="39"/>
      <c r="AE23" s="39"/>
    </row>
    <row r="24" s="2" customFormat="1" ht="12" customHeight="1">
      <c r="A24" s="39"/>
      <c r="B24" s="45"/>
      <c r="C24" s="39"/>
      <c r="D24" s="144" t="s">
        <v>31</v>
      </c>
      <c r="E24" s="39"/>
      <c r="F24" s="39"/>
      <c r="G24" s="39"/>
      <c r="H24" s="39"/>
      <c r="I24" s="144" t="s">
        <v>26</v>
      </c>
      <c r="J24" s="134" t="str">
        <f>IF('Rekapitulace zakázky'!AN16="","",'Rekapitulace zakázky'!AN16)</f>
        <v/>
      </c>
      <c r="K24" s="39"/>
      <c r="L24" s="147"/>
      <c r="S24" s="39"/>
      <c r="T24" s="39"/>
      <c r="U24" s="39"/>
      <c r="V24" s="39"/>
      <c r="W24" s="39"/>
      <c r="X24" s="39"/>
      <c r="Y24" s="39"/>
      <c r="Z24" s="39"/>
      <c r="AA24" s="39"/>
      <c r="AB24" s="39"/>
      <c r="AC24" s="39"/>
      <c r="AD24" s="39"/>
      <c r="AE24" s="39"/>
    </row>
    <row r="25" s="2" customFormat="1" ht="18" customHeight="1">
      <c r="A25" s="39"/>
      <c r="B25" s="45"/>
      <c r="C25" s="39"/>
      <c r="D25" s="39"/>
      <c r="E25" s="134" t="str">
        <f>IF('Rekapitulace zakázky'!E17="","",'Rekapitulace zakázky'!E17)</f>
        <v xml:space="preserve"> </v>
      </c>
      <c r="F25" s="39"/>
      <c r="G25" s="39"/>
      <c r="H25" s="39"/>
      <c r="I25" s="144" t="s">
        <v>28</v>
      </c>
      <c r="J25" s="134" t="str">
        <f>IF('Rekapitulace zakázky'!AN17="","",'Rekapitulace zakázky'!AN17)</f>
        <v/>
      </c>
      <c r="K25" s="39"/>
      <c r="L25" s="147"/>
      <c r="S25" s="39"/>
      <c r="T25" s="39"/>
      <c r="U25" s="39"/>
      <c r="V25" s="39"/>
      <c r="W25" s="39"/>
      <c r="X25" s="39"/>
      <c r="Y25" s="39"/>
      <c r="Z25" s="39"/>
      <c r="AA25" s="39"/>
      <c r="AB25" s="39"/>
      <c r="AC25" s="39"/>
      <c r="AD25" s="39"/>
      <c r="AE25" s="39"/>
    </row>
    <row r="26" s="2" customFormat="1" ht="6.96" customHeight="1">
      <c r="A26" s="39"/>
      <c r="B26" s="45"/>
      <c r="C26" s="39"/>
      <c r="D26" s="39"/>
      <c r="E26" s="39"/>
      <c r="F26" s="39"/>
      <c r="G26" s="39"/>
      <c r="H26" s="39"/>
      <c r="I26" s="39"/>
      <c r="J26" s="39"/>
      <c r="K26" s="39"/>
      <c r="L26" s="147"/>
      <c r="S26" s="39"/>
      <c r="T26" s="39"/>
      <c r="U26" s="39"/>
      <c r="V26" s="39"/>
      <c r="W26" s="39"/>
      <c r="X26" s="39"/>
      <c r="Y26" s="39"/>
      <c r="Z26" s="39"/>
      <c r="AA26" s="39"/>
      <c r="AB26" s="39"/>
      <c r="AC26" s="39"/>
      <c r="AD26" s="39"/>
      <c r="AE26" s="39"/>
    </row>
    <row r="27" s="2" customFormat="1" ht="12" customHeight="1">
      <c r="A27" s="39"/>
      <c r="B27" s="45"/>
      <c r="C27" s="39"/>
      <c r="D27" s="144" t="s">
        <v>33</v>
      </c>
      <c r="E27" s="39"/>
      <c r="F27" s="39"/>
      <c r="G27" s="39"/>
      <c r="H27" s="39"/>
      <c r="I27" s="144" t="s">
        <v>26</v>
      </c>
      <c r="J27" s="134" t="s">
        <v>19</v>
      </c>
      <c r="K27" s="39"/>
      <c r="L27" s="147"/>
      <c r="S27" s="39"/>
      <c r="T27" s="39"/>
      <c r="U27" s="39"/>
      <c r="V27" s="39"/>
      <c r="W27" s="39"/>
      <c r="X27" s="39"/>
      <c r="Y27" s="39"/>
      <c r="Z27" s="39"/>
      <c r="AA27" s="39"/>
      <c r="AB27" s="39"/>
      <c r="AC27" s="39"/>
      <c r="AD27" s="39"/>
      <c r="AE27" s="39"/>
    </row>
    <row r="28" s="2" customFormat="1" ht="18" customHeight="1">
      <c r="A28" s="39"/>
      <c r="B28" s="45"/>
      <c r="C28" s="39"/>
      <c r="D28" s="39"/>
      <c r="E28" s="134" t="s">
        <v>34</v>
      </c>
      <c r="F28" s="39"/>
      <c r="G28" s="39"/>
      <c r="H28" s="39"/>
      <c r="I28" s="144" t="s">
        <v>28</v>
      </c>
      <c r="J28" s="134" t="s">
        <v>19</v>
      </c>
      <c r="K28" s="39"/>
      <c r="L28" s="147"/>
      <c r="S28" s="39"/>
      <c r="T28" s="39"/>
      <c r="U28" s="39"/>
      <c r="V28" s="39"/>
      <c r="W28" s="39"/>
      <c r="X28" s="39"/>
      <c r="Y28" s="39"/>
      <c r="Z28" s="39"/>
      <c r="AA28" s="39"/>
      <c r="AB28" s="39"/>
      <c r="AC28" s="39"/>
      <c r="AD28" s="39"/>
      <c r="AE28" s="39"/>
    </row>
    <row r="29" s="2" customFormat="1" ht="6.96" customHeight="1">
      <c r="A29" s="39"/>
      <c r="B29" s="45"/>
      <c r="C29" s="39"/>
      <c r="D29" s="39"/>
      <c r="E29" s="39"/>
      <c r="F29" s="39"/>
      <c r="G29" s="39"/>
      <c r="H29" s="39"/>
      <c r="I29" s="39"/>
      <c r="J29" s="39"/>
      <c r="K29" s="39"/>
      <c r="L29" s="147"/>
      <c r="S29" s="39"/>
      <c r="T29" s="39"/>
      <c r="U29" s="39"/>
      <c r="V29" s="39"/>
      <c r="W29" s="39"/>
      <c r="X29" s="39"/>
      <c r="Y29" s="39"/>
      <c r="Z29" s="39"/>
      <c r="AA29" s="39"/>
      <c r="AB29" s="39"/>
      <c r="AC29" s="39"/>
      <c r="AD29" s="39"/>
      <c r="AE29" s="39"/>
    </row>
    <row r="30" s="2" customFormat="1" ht="12" customHeight="1">
      <c r="A30" s="39"/>
      <c r="B30" s="45"/>
      <c r="C30" s="39"/>
      <c r="D30" s="144" t="s">
        <v>35</v>
      </c>
      <c r="E30" s="39"/>
      <c r="F30" s="39"/>
      <c r="G30" s="39"/>
      <c r="H30" s="39"/>
      <c r="I30" s="39"/>
      <c r="J30" s="39"/>
      <c r="K30" s="39"/>
      <c r="L30" s="147"/>
      <c r="S30" s="39"/>
      <c r="T30" s="39"/>
      <c r="U30" s="39"/>
      <c r="V30" s="39"/>
      <c r="W30" s="39"/>
      <c r="X30" s="39"/>
      <c r="Y30" s="39"/>
      <c r="Z30" s="39"/>
      <c r="AA30" s="39"/>
      <c r="AB30" s="39"/>
      <c r="AC30" s="39"/>
      <c r="AD30" s="39"/>
      <c r="AE30" s="39"/>
    </row>
    <row r="31" s="8" customFormat="1" ht="16.5" customHeight="1">
      <c r="A31" s="150"/>
      <c r="B31" s="151"/>
      <c r="C31" s="150"/>
      <c r="D31" s="150"/>
      <c r="E31" s="152" t="s">
        <v>19</v>
      </c>
      <c r="F31" s="152"/>
      <c r="G31" s="152"/>
      <c r="H31" s="152"/>
      <c r="I31" s="150"/>
      <c r="J31" s="150"/>
      <c r="K31" s="150"/>
      <c r="L31" s="153"/>
      <c r="S31" s="150"/>
      <c r="T31" s="150"/>
      <c r="U31" s="150"/>
      <c r="V31" s="150"/>
      <c r="W31" s="150"/>
      <c r="X31" s="150"/>
      <c r="Y31" s="150"/>
      <c r="Z31" s="150"/>
      <c r="AA31" s="150"/>
      <c r="AB31" s="150"/>
      <c r="AC31" s="150"/>
      <c r="AD31" s="150"/>
      <c r="AE31" s="150"/>
    </row>
    <row r="32" s="2" customFormat="1" ht="6.96" customHeight="1">
      <c r="A32" s="39"/>
      <c r="B32" s="45"/>
      <c r="C32" s="39"/>
      <c r="D32" s="39"/>
      <c r="E32" s="39"/>
      <c r="F32" s="39"/>
      <c r="G32" s="39"/>
      <c r="H32" s="39"/>
      <c r="I32" s="39"/>
      <c r="J32" s="39"/>
      <c r="K32" s="39"/>
      <c r="L32" s="147"/>
      <c r="S32" s="39"/>
      <c r="T32" s="39"/>
      <c r="U32" s="39"/>
      <c r="V32" s="39"/>
      <c r="W32" s="39"/>
      <c r="X32" s="39"/>
      <c r="Y32" s="39"/>
      <c r="Z32" s="39"/>
      <c r="AA32" s="39"/>
      <c r="AB32" s="39"/>
      <c r="AC32" s="39"/>
      <c r="AD32" s="39"/>
      <c r="AE32" s="39"/>
    </row>
    <row r="33" s="2" customFormat="1" ht="6.96" customHeight="1">
      <c r="A33" s="39"/>
      <c r="B33" s="45"/>
      <c r="C33" s="39"/>
      <c r="D33" s="154"/>
      <c r="E33" s="154"/>
      <c r="F33" s="154"/>
      <c r="G33" s="154"/>
      <c r="H33" s="154"/>
      <c r="I33" s="154"/>
      <c r="J33" s="154"/>
      <c r="K33" s="154"/>
      <c r="L33" s="147"/>
      <c r="S33" s="39"/>
      <c r="T33" s="39"/>
      <c r="U33" s="39"/>
      <c r="V33" s="39"/>
      <c r="W33" s="39"/>
      <c r="X33" s="39"/>
      <c r="Y33" s="39"/>
      <c r="Z33" s="39"/>
      <c r="AA33" s="39"/>
      <c r="AB33" s="39"/>
      <c r="AC33" s="39"/>
      <c r="AD33" s="39"/>
      <c r="AE33" s="39"/>
    </row>
    <row r="34" s="2" customFormat="1" ht="25.44" customHeight="1">
      <c r="A34" s="39"/>
      <c r="B34" s="45"/>
      <c r="C34" s="39"/>
      <c r="D34" s="155" t="s">
        <v>37</v>
      </c>
      <c r="E34" s="39"/>
      <c r="F34" s="39"/>
      <c r="G34" s="39"/>
      <c r="H34" s="39"/>
      <c r="I34" s="39"/>
      <c r="J34" s="156">
        <f>ROUND(J91, 2)</f>
        <v>0</v>
      </c>
      <c r="K34" s="39"/>
      <c r="L34" s="147"/>
      <c r="S34" s="39"/>
      <c r="T34" s="39"/>
      <c r="U34" s="39"/>
      <c r="V34" s="39"/>
      <c r="W34" s="39"/>
      <c r="X34" s="39"/>
      <c r="Y34" s="39"/>
      <c r="Z34" s="39"/>
      <c r="AA34" s="39"/>
      <c r="AB34" s="39"/>
      <c r="AC34" s="39"/>
      <c r="AD34" s="39"/>
      <c r="AE34" s="39"/>
    </row>
    <row r="35" s="2" customFormat="1" ht="6.96" customHeight="1">
      <c r="A35" s="39"/>
      <c r="B35" s="45"/>
      <c r="C35" s="39"/>
      <c r="D35" s="154"/>
      <c r="E35" s="154"/>
      <c r="F35" s="154"/>
      <c r="G35" s="154"/>
      <c r="H35" s="154"/>
      <c r="I35" s="154"/>
      <c r="J35" s="154"/>
      <c r="K35" s="154"/>
      <c r="L35" s="147"/>
      <c r="S35" s="39"/>
      <c r="T35" s="39"/>
      <c r="U35" s="39"/>
      <c r="V35" s="39"/>
      <c r="W35" s="39"/>
      <c r="X35" s="39"/>
      <c r="Y35" s="39"/>
      <c r="Z35" s="39"/>
      <c r="AA35" s="39"/>
      <c r="AB35" s="39"/>
      <c r="AC35" s="39"/>
      <c r="AD35" s="39"/>
      <c r="AE35" s="39"/>
    </row>
    <row r="36" s="2" customFormat="1" ht="14.4" customHeight="1">
      <c r="A36" s="39"/>
      <c r="B36" s="45"/>
      <c r="C36" s="39"/>
      <c r="D36" s="39"/>
      <c r="E36" s="39"/>
      <c r="F36" s="157" t="s">
        <v>39</v>
      </c>
      <c r="G36" s="39"/>
      <c r="H36" s="39"/>
      <c r="I36" s="157" t="s">
        <v>38</v>
      </c>
      <c r="J36" s="157" t="s">
        <v>40</v>
      </c>
      <c r="K36" s="39"/>
      <c r="L36" s="147"/>
      <c r="S36" s="39"/>
      <c r="T36" s="39"/>
      <c r="U36" s="39"/>
      <c r="V36" s="39"/>
      <c r="W36" s="39"/>
      <c r="X36" s="39"/>
      <c r="Y36" s="39"/>
      <c r="Z36" s="39"/>
      <c r="AA36" s="39"/>
      <c r="AB36" s="39"/>
      <c r="AC36" s="39"/>
      <c r="AD36" s="39"/>
      <c r="AE36" s="39"/>
    </row>
    <row r="37" s="2" customFormat="1" ht="14.4" customHeight="1">
      <c r="A37" s="39"/>
      <c r="B37" s="45"/>
      <c r="C37" s="39"/>
      <c r="D37" s="146" t="s">
        <v>41</v>
      </c>
      <c r="E37" s="144" t="s">
        <v>42</v>
      </c>
      <c r="F37" s="158">
        <f>ROUND((SUM(BE91:BE102)),  2)</f>
        <v>0</v>
      </c>
      <c r="G37" s="39"/>
      <c r="H37" s="39"/>
      <c r="I37" s="159">
        <v>0.20999999999999999</v>
      </c>
      <c r="J37" s="158">
        <f>ROUND(((SUM(BE91:BE102))*I37),  2)</f>
        <v>0</v>
      </c>
      <c r="K37" s="39"/>
      <c r="L37" s="147"/>
      <c r="S37" s="39"/>
      <c r="T37" s="39"/>
      <c r="U37" s="39"/>
      <c r="V37" s="39"/>
      <c r="W37" s="39"/>
      <c r="X37" s="39"/>
      <c r="Y37" s="39"/>
      <c r="Z37" s="39"/>
      <c r="AA37" s="39"/>
      <c r="AB37" s="39"/>
      <c r="AC37" s="39"/>
      <c r="AD37" s="39"/>
      <c r="AE37" s="39"/>
    </row>
    <row r="38" s="2" customFormat="1" ht="14.4" customHeight="1">
      <c r="A38" s="39"/>
      <c r="B38" s="45"/>
      <c r="C38" s="39"/>
      <c r="D38" s="39"/>
      <c r="E38" s="144" t="s">
        <v>43</v>
      </c>
      <c r="F38" s="158">
        <f>ROUND((SUM(BF91:BF102)),  2)</f>
        <v>0</v>
      </c>
      <c r="G38" s="39"/>
      <c r="H38" s="39"/>
      <c r="I38" s="159">
        <v>0.14999999999999999</v>
      </c>
      <c r="J38" s="158">
        <f>ROUND(((SUM(BF91:BF102))*I38),  2)</f>
        <v>0</v>
      </c>
      <c r="K38" s="39"/>
      <c r="L38" s="147"/>
      <c r="S38" s="39"/>
      <c r="T38" s="39"/>
      <c r="U38" s="39"/>
      <c r="V38" s="39"/>
      <c r="W38" s="39"/>
      <c r="X38" s="39"/>
      <c r="Y38" s="39"/>
      <c r="Z38" s="39"/>
      <c r="AA38" s="39"/>
      <c r="AB38" s="39"/>
      <c r="AC38" s="39"/>
      <c r="AD38" s="39"/>
      <c r="AE38" s="39"/>
    </row>
    <row r="39" hidden="1" s="2" customFormat="1" ht="14.4" customHeight="1">
      <c r="A39" s="39"/>
      <c r="B39" s="45"/>
      <c r="C39" s="39"/>
      <c r="D39" s="39"/>
      <c r="E39" s="144" t="s">
        <v>44</v>
      </c>
      <c r="F39" s="158">
        <f>ROUND((SUM(BG91:BG102)),  2)</f>
        <v>0</v>
      </c>
      <c r="G39" s="39"/>
      <c r="H39" s="39"/>
      <c r="I39" s="159">
        <v>0.20999999999999999</v>
      </c>
      <c r="J39" s="158">
        <f>0</f>
        <v>0</v>
      </c>
      <c r="K39" s="39"/>
      <c r="L39" s="147"/>
      <c r="S39" s="39"/>
      <c r="T39" s="39"/>
      <c r="U39" s="39"/>
      <c r="V39" s="39"/>
      <c r="W39" s="39"/>
      <c r="X39" s="39"/>
      <c r="Y39" s="39"/>
      <c r="Z39" s="39"/>
      <c r="AA39" s="39"/>
      <c r="AB39" s="39"/>
      <c r="AC39" s="39"/>
      <c r="AD39" s="39"/>
      <c r="AE39" s="39"/>
    </row>
    <row r="40" hidden="1" s="2" customFormat="1" ht="14.4" customHeight="1">
      <c r="A40" s="39"/>
      <c r="B40" s="45"/>
      <c r="C40" s="39"/>
      <c r="D40" s="39"/>
      <c r="E40" s="144" t="s">
        <v>45</v>
      </c>
      <c r="F40" s="158">
        <f>ROUND((SUM(BH91:BH102)),  2)</f>
        <v>0</v>
      </c>
      <c r="G40" s="39"/>
      <c r="H40" s="39"/>
      <c r="I40" s="159">
        <v>0.14999999999999999</v>
      </c>
      <c r="J40" s="158">
        <f>0</f>
        <v>0</v>
      </c>
      <c r="K40" s="39"/>
      <c r="L40" s="147"/>
      <c r="S40" s="39"/>
      <c r="T40" s="39"/>
      <c r="U40" s="39"/>
      <c r="V40" s="39"/>
      <c r="W40" s="39"/>
      <c r="X40" s="39"/>
      <c r="Y40" s="39"/>
      <c r="Z40" s="39"/>
      <c r="AA40" s="39"/>
      <c r="AB40" s="39"/>
      <c r="AC40" s="39"/>
      <c r="AD40" s="39"/>
      <c r="AE40" s="39"/>
    </row>
    <row r="41" hidden="1" s="2" customFormat="1" ht="14.4" customHeight="1">
      <c r="A41" s="39"/>
      <c r="B41" s="45"/>
      <c r="C41" s="39"/>
      <c r="D41" s="39"/>
      <c r="E41" s="144" t="s">
        <v>46</v>
      </c>
      <c r="F41" s="158">
        <f>ROUND((SUM(BI91:BI102)),  2)</f>
        <v>0</v>
      </c>
      <c r="G41" s="39"/>
      <c r="H41" s="39"/>
      <c r="I41" s="159">
        <v>0</v>
      </c>
      <c r="J41" s="158">
        <f>0</f>
        <v>0</v>
      </c>
      <c r="K41" s="39"/>
      <c r="L41" s="147"/>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147"/>
      <c r="S42" s="39"/>
      <c r="T42" s="39"/>
      <c r="U42" s="39"/>
      <c r="V42" s="39"/>
      <c r="W42" s="39"/>
      <c r="X42" s="39"/>
      <c r="Y42" s="39"/>
      <c r="Z42" s="39"/>
      <c r="AA42" s="39"/>
      <c r="AB42" s="39"/>
      <c r="AC42" s="39"/>
      <c r="AD42" s="39"/>
      <c r="AE42" s="39"/>
    </row>
    <row r="43" s="2" customFormat="1" ht="25.44" customHeight="1">
      <c r="A43" s="39"/>
      <c r="B43" s="45"/>
      <c r="C43" s="160"/>
      <c r="D43" s="161" t="s">
        <v>47</v>
      </c>
      <c r="E43" s="162"/>
      <c r="F43" s="162"/>
      <c r="G43" s="163" t="s">
        <v>48</v>
      </c>
      <c r="H43" s="164" t="s">
        <v>49</v>
      </c>
      <c r="I43" s="162"/>
      <c r="J43" s="165">
        <f>SUM(J34:J41)</f>
        <v>0</v>
      </c>
      <c r="K43" s="166"/>
      <c r="L43" s="147"/>
      <c r="S43" s="39"/>
      <c r="T43" s="39"/>
      <c r="U43" s="39"/>
      <c r="V43" s="39"/>
      <c r="W43" s="39"/>
      <c r="X43" s="39"/>
      <c r="Y43" s="39"/>
      <c r="Z43" s="39"/>
      <c r="AA43" s="39"/>
      <c r="AB43" s="39"/>
      <c r="AC43" s="39"/>
      <c r="AD43" s="39"/>
      <c r="AE43" s="39"/>
    </row>
    <row r="44" s="2" customFormat="1" ht="14.4" customHeight="1">
      <c r="A44" s="39"/>
      <c r="B44" s="167"/>
      <c r="C44" s="168"/>
      <c r="D44" s="168"/>
      <c r="E44" s="168"/>
      <c r="F44" s="168"/>
      <c r="G44" s="168"/>
      <c r="H44" s="168"/>
      <c r="I44" s="168"/>
      <c r="J44" s="168"/>
      <c r="K44" s="168"/>
      <c r="L44" s="147"/>
      <c r="S44" s="39"/>
      <c r="T44" s="39"/>
      <c r="U44" s="39"/>
      <c r="V44" s="39"/>
      <c r="W44" s="39"/>
      <c r="X44" s="39"/>
      <c r="Y44" s="39"/>
      <c r="Z44" s="39"/>
      <c r="AA44" s="39"/>
      <c r="AB44" s="39"/>
      <c r="AC44" s="39"/>
      <c r="AD44" s="39"/>
      <c r="AE44" s="39"/>
    </row>
    <row r="48" s="2" customFormat="1" ht="6.96" customHeight="1">
      <c r="A48" s="39"/>
      <c r="B48" s="169"/>
      <c r="C48" s="170"/>
      <c r="D48" s="170"/>
      <c r="E48" s="170"/>
      <c r="F48" s="170"/>
      <c r="G48" s="170"/>
      <c r="H48" s="170"/>
      <c r="I48" s="170"/>
      <c r="J48" s="170"/>
      <c r="K48" s="170"/>
      <c r="L48" s="147"/>
      <c r="S48" s="39"/>
      <c r="T48" s="39"/>
      <c r="U48" s="39"/>
      <c r="V48" s="39"/>
      <c r="W48" s="39"/>
      <c r="X48" s="39"/>
      <c r="Y48" s="39"/>
      <c r="Z48" s="39"/>
      <c r="AA48" s="39"/>
      <c r="AB48" s="39"/>
      <c r="AC48" s="39"/>
      <c r="AD48" s="39"/>
      <c r="AE48" s="39"/>
    </row>
    <row r="49" s="2" customFormat="1" ht="24.96" customHeight="1">
      <c r="A49" s="39"/>
      <c r="B49" s="40"/>
      <c r="C49" s="24" t="s">
        <v>154</v>
      </c>
      <c r="D49" s="41"/>
      <c r="E49" s="41"/>
      <c r="F49" s="41"/>
      <c r="G49" s="41"/>
      <c r="H49" s="41"/>
      <c r="I49" s="41"/>
      <c r="J49" s="41"/>
      <c r="K49" s="41"/>
      <c r="L49" s="147"/>
      <c r="S49" s="39"/>
      <c r="T49" s="39"/>
      <c r="U49" s="39"/>
      <c r="V49" s="39"/>
      <c r="W49" s="39"/>
      <c r="X49" s="39"/>
      <c r="Y49" s="39"/>
      <c r="Z49" s="39"/>
      <c r="AA49" s="39"/>
      <c r="AB49" s="39"/>
      <c r="AC49" s="39"/>
      <c r="AD49" s="39"/>
      <c r="AE49" s="39"/>
    </row>
    <row r="50" s="2" customFormat="1" ht="6.96" customHeight="1">
      <c r="A50" s="39"/>
      <c r="B50" s="40"/>
      <c r="C50" s="41"/>
      <c r="D50" s="41"/>
      <c r="E50" s="41"/>
      <c r="F50" s="41"/>
      <c r="G50" s="41"/>
      <c r="H50" s="41"/>
      <c r="I50" s="41"/>
      <c r="J50" s="41"/>
      <c r="K50" s="41"/>
      <c r="L50" s="147"/>
      <c r="S50" s="39"/>
      <c r="T50" s="39"/>
      <c r="U50" s="39"/>
      <c r="V50" s="39"/>
      <c r="W50" s="39"/>
      <c r="X50" s="39"/>
      <c r="Y50" s="39"/>
      <c r="Z50" s="39"/>
      <c r="AA50" s="39"/>
      <c r="AB50" s="39"/>
      <c r="AC50" s="39"/>
      <c r="AD50" s="39"/>
      <c r="AE50" s="39"/>
    </row>
    <row r="51" s="2" customFormat="1" ht="12" customHeight="1">
      <c r="A51" s="39"/>
      <c r="B51" s="40"/>
      <c r="C51" s="33" t="s">
        <v>16</v>
      </c>
      <c r="D51" s="41"/>
      <c r="E51" s="41"/>
      <c r="F51" s="41"/>
      <c r="G51" s="41"/>
      <c r="H51" s="41"/>
      <c r="I51" s="41"/>
      <c r="J51" s="41"/>
      <c r="K51" s="41"/>
      <c r="L51" s="147"/>
      <c r="S51" s="39"/>
      <c r="T51" s="39"/>
      <c r="U51" s="39"/>
      <c r="V51" s="39"/>
      <c r="W51" s="39"/>
      <c r="X51" s="39"/>
      <c r="Y51" s="39"/>
      <c r="Z51" s="39"/>
      <c r="AA51" s="39"/>
      <c r="AB51" s="39"/>
      <c r="AC51" s="39"/>
      <c r="AD51" s="39"/>
      <c r="AE51" s="39"/>
    </row>
    <row r="52" s="2" customFormat="1" ht="16.5" customHeight="1">
      <c r="A52" s="39"/>
      <c r="B52" s="40"/>
      <c r="C52" s="41"/>
      <c r="D52" s="41"/>
      <c r="E52" s="171" t="str">
        <f>E7</f>
        <v>Oprava geometrických parametrů koleje 2023 u ST Ústí nad Labem</v>
      </c>
      <c r="F52" s="33"/>
      <c r="G52" s="33"/>
      <c r="H52" s="33"/>
      <c r="I52" s="41"/>
      <c r="J52" s="41"/>
      <c r="K52" s="41"/>
      <c r="L52" s="147"/>
      <c r="S52" s="39"/>
      <c r="T52" s="39"/>
      <c r="U52" s="39"/>
      <c r="V52" s="39"/>
      <c r="W52" s="39"/>
      <c r="X52" s="39"/>
      <c r="Y52" s="39"/>
      <c r="Z52" s="39"/>
      <c r="AA52" s="39"/>
      <c r="AB52" s="39"/>
      <c r="AC52" s="39"/>
      <c r="AD52" s="39"/>
      <c r="AE52" s="39"/>
    </row>
    <row r="53" s="1" customFormat="1" ht="12" customHeight="1">
      <c r="B53" s="22"/>
      <c r="C53" s="33" t="s">
        <v>148</v>
      </c>
      <c r="D53" s="23"/>
      <c r="E53" s="23"/>
      <c r="F53" s="23"/>
      <c r="G53" s="23"/>
      <c r="H53" s="23"/>
      <c r="I53" s="23"/>
      <c r="J53" s="23"/>
      <c r="K53" s="23"/>
      <c r="L53" s="21"/>
    </row>
    <row r="54" s="1" customFormat="1" ht="16.5" customHeight="1">
      <c r="B54" s="22"/>
      <c r="C54" s="23"/>
      <c r="D54" s="23"/>
      <c r="E54" s="171" t="s">
        <v>149</v>
      </c>
      <c r="F54" s="23"/>
      <c r="G54" s="23"/>
      <c r="H54" s="23"/>
      <c r="I54" s="23"/>
      <c r="J54" s="23"/>
      <c r="K54" s="23"/>
      <c r="L54" s="21"/>
    </row>
    <row r="55" s="1" customFormat="1" ht="12" customHeight="1">
      <c r="B55" s="22"/>
      <c r="C55" s="33" t="s">
        <v>150</v>
      </c>
      <c r="D55" s="23"/>
      <c r="E55" s="23"/>
      <c r="F55" s="23"/>
      <c r="G55" s="23"/>
      <c r="H55" s="23"/>
      <c r="I55" s="23"/>
      <c r="J55" s="23"/>
      <c r="K55" s="23"/>
      <c r="L55" s="21"/>
    </row>
    <row r="56" s="2" customFormat="1" ht="16.5" customHeight="1">
      <c r="A56" s="39"/>
      <c r="B56" s="40"/>
      <c r="C56" s="41"/>
      <c r="D56" s="41"/>
      <c r="E56" s="172" t="s">
        <v>151</v>
      </c>
      <c r="F56" s="41"/>
      <c r="G56" s="41"/>
      <c r="H56" s="41"/>
      <c r="I56" s="41"/>
      <c r="J56" s="41"/>
      <c r="K56" s="41"/>
      <c r="L56" s="147"/>
      <c r="S56" s="39"/>
      <c r="T56" s="39"/>
      <c r="U56" s="39"/>
      <c r="V56" s="39"/>
      <c r="W56" s="39"/>
      <c r="X56" s="39"/>
      <c r="Y56" s="39"/>
      <c r="Z56" s="39"/>
      <c r="AA56" s="39"/>
      <c r="AB56" s="39"/>
      <c r="AC56" s="39"/>
      <c r="AD56" s="39"/>
      <c r="AE56" s="39"/>
    </row>
    <row r="57" s="2" customFormat="1" ht="12" customHeight="1">
      <c r="A57" s="39"/>
      <c r="B57" s="40"/>
      <c r="C57" s="33" t="s">
        <v>524</v>
      </c>
      <c r="D57" s="41"/>
      <c r="E57" s="41"/>
      <c r="F57" s="41"/>
      <c r="G57" s="41"/>
      <c r="H57" s="41"/>
      <c r="I57" s="41"/>
      <c r="J57" s="41"/>
      <c r="K57" s="41"/>
      <c r="L57" s="147"/>
      <c r="S57" s="39"/>
      <c r="T57" s="39"/>
      <c r="U57" s="39"/>
      <c r="V57" s="39"/>
      <c r="W57" s="39"/>
      <c r="X57" s="39"/>
      <c r="Y57" s="39"/>
      <c r="Z57" s="39"/>
      <c r="AA57" s="39"/>
      <c r="AB57" s="39"/>
      <c r="AC57" s="39"/>
      <c r="AD57" s="39"/>
      <c r="AE57" s="39"/>
    </row>
    <row r="58" s="2" customFormat="1" ht="16.5" customHeight="1">
      <c r="A58" s="39"/>
      <c r="B58" s="40"/>
      <c r="C58" s="41"/>
      <c r="D58" s="41"/>
      <c r="E58" s="70" t="str">
        <f>E13</f>
        <v>10a - SO 10a - PS Lovosice</v>
      </c>
      <c r="F58" s="41"/>
      <c r="G58" s="41"/>
      <c r="H58" s="41"/>
      <c r="I58" s="41"/>
      <c r="J58" s="41"/>
      <c r="K58" s="41"/>
      <c r="L58" s="147"/>
      <c r="S58" s="39"/>
      <c r="T58" s="39"/>
      <c r="U58" s="39"/>
      <c r="V58" s="39"/>
      <c r="W58" s="39"/>
      <c r="X58" s="39"/>
      <c r="Y58" s="39"/>
      <c r="Z58" s="39"/>
      <c r="AA58" s="39"/>
      <c r="AB58" s="39"/>
      <c r="AC58" s="39"/>
      <c r="AD58" s="39"/>
      <c r="AE58" s="39"/>
    </row>
    <row r="59" s="2" customFormat="1" ht="6.96" customHeight="1">
      <c r="A59" s="39"/>
      <c r="B59" s="40"/>
      <c r="C59" s="41"/>
      <c r="D59" s="41"/>
      <c r="E59" s="41"/>
      <c r="F59" s="41"/>
      <c r="G59" s="41"/>
      <c r="H59" s="41"/>
      <c r="I59" s="41"/>
      <c r="J59" s="41"/>
      <c r="K59" s="41"/>
      <c r="L59" s="147"/>
      <c r="S59" s="39"/>
      <c r="T59" s="39"/>
      <c r="U59" s="39"/>
      <c r="V59" s="39"/>
      <c r="W59" s="39"/>
      <c r="X59" s="39"/>
      <c r="Y59" s="39"/>
      <c r="Z59" s="39"/>
      <c r="AA59" s="39"/>
      <c r="AB59" s="39"/>
      <c r="AC59" s="39"/>
      <c r="AD59" s="39"/>
      <c r="AE59" s="39"/>
    </row>
    <row r="60" s="2" customFormat="1" ht="12" customHeight="1">
      <c r="A60" s="39"/>
      <c r="B60" s="40"/>
      <c r="C60" s="33" t="s">
        <v>21</v>
      </c>
      <c r="D60" s="41"/>
      <c r="E60" s="41"/>
      <c r="F60" s="28" t="str">
        <f>F16</f>
        <v xml:space="preserve"> </v>
      </c>
      <c r="G60" s="41"/>
      <c r="H60" s="41"/>
      <c r="I60" s="33" t="s">
        <v>23</v>
      </c>
      <c r="J60" s="73" t="str">
        <f>IF(J16="","",J16)</f>
        <v>21. 2. 2023</v>
      </c>
      <c r="K60" s="41"/>
      <c r="L60" s="147"/>
      <c r="S60" s="39"/>
      <c r="T60" s="39"/>
      <c r="U60" s="39"/>
      <c r="V60" s="39"/>
      <c r="W60" s="39"/>
      <c r="X60" s="39"/>
      <c r="Y60" s="39"/>
      <c r="Z60" s="39"/>
      <c r="AA60" s="39"/>
      <c r="AB60" s="39"/>
      <c r="AC60" s="39"/>
      <c r="AD60" s="39"/>
      <c r="AE60" s="39"/>
    </row>
    <row r="61" s="2" customFormat="1" ht="6.96" customHeight="1">
      <c r="A61" s="39"/>
      <c r="B61" s="40"/>
      <c r="C61" s="41"/>
      <c r="D61" s="41"/>
      <c r="E61" s="41"/>
      <c r="F61" s="41"/>
      <c r="G61" s="41"/>
      <c r="H61" s="41"/>
      <c r="I61" s="41"/>
      <c r="J61" s="41"/>
      <c r="K61" s="41"/>
      <c r="L61" s="147"/>
      <c r="S61" s="39"/>
      <c r="T61" s="39"/>
      <c r="U61" s="39"/>
      <c r="V61" s="39"/>
      <c r="W61" s="39"/>
      <c r="X61" s="39"/>
      <c r="Y61" s="39"/>
      <c r="Z61" s="39"/>
      <c r="AA61" s="39"/>
      <c r="AB61" s="39"/>
      <c r="AC61" s="39"/>
      <c r="AD61" s="39"/>
      <c r="AE61" s="39"/>
    </row>
    <row r="62" s="2" customFormat="1" ht="15.15" customHeight="1">
      <c r="A62" s="39"/>
      <c r="B62" s="40"/>
      <c r="C62" s="33" t="s">
        <v>25</v>
      </c>
      <c r="D62" s="41"/>
      <c r="E62" s="41"/>
      <c r="F62" s="28" t="str">
        <f>E19</f>
        <v>OŘ Ústí nad Labem</v>
      </c>
      <c r="G62" s="41"/>
      <c r="H62" s="41"/>
      <c r="I62" s="33" t="s">
        <v>31</v>
      </c>
      <c r="J62" s="37" t="str">
        <f>E25</f>
        <v xml:space="preserve"> </v>
      </c>
      <c r="K62" s="41"/>
      <c r="L62" s="147"/>
      <c r="S62" s="39"/>
      <c r="T62" s="39"/>
      <c r="U62" s="39"/>
      <c r="V62" s="39"/>
      <c r="W62" s="39"/>
      <c r="X62" s="39"/>
      <c r="Y62" s="39"/>
      <c r="Z62" s="39"/>
      <c r="AA62" s="39"/>
      <c r="AB62" s="39"/>
      <c r="AC62" s="39"/>
      <c r="AD62" s="39"/>
      <c r="AE62" s="39"/>
    </row>
    <row r="63" s="2" customFormat="1" ht="15.15" customHeight="1">
      <c r="A63" s="39"/>
      <c r="B63" s="40"/>
      <c r="C63" s="33" t="s">
        <v>29</v>
      </c>
      <c r="D63" s="41"/>
      <c r="E63" s="41"/>
      <c r="F63" s="28" t="str">
        <f>IF(E22="","",E22)</f>
        <v>Vyplň údaj</v>
      </c>
      <c r="G63" s="41"/>
      <c r="H63" s="41"/>
      <c r="I63" s="33" t="s">
        <v>33</v>
      </c>
      <c r="J63" s="37" t="str">
        <f>E28</f>
        <v>Tomáš Šrédl</v>
      </c>
      <c r="K63" s="41"/>
      <c r="L63" s="147"/>
      <c r="S63" s="39"/>
      <c r="T63" s="39"/>
      <c r="U63" s="39"/>
      <c r="V63" s="39"/>
      <c r="W63" s="39"/>
      <c r="X63" s="39"/>
      <c r="Y63" s="39"/>
      <c r="Z63" s="39"/>
      <c r="AA63" s="39"/>
      <c r="AB63" s="39"/>
      <c r="AC63" s="39"/>
      <c r="AD63" s="39"/>
      <c r="AE63" s="39"/>
    </row>
    <row r="64" s="2" customFormat="1" ht="10.32" customHeight="1">
      <c r="A64" s="39"/>
      <c r="B64" s="40"/>
      <c r="C64" s="41"/>
      <c r="D64" s="41"/>
      <c r="E64" s="41"/>
      <c r="F64" s="41"/>
      <c r="G64" s="41"/>
      <c r="H64" s="41"/>
      <c r="I64" s="41"/>
      <c r="J64" s="41"/>
      <c r="K64" s="41"/>
      <c r="L64" s="147"/>
      <c r="S64" s="39"/>
      <c r="T64" s="39"/>
      <c r="U64" s="39"/>
      <c r="V64" s="39"/>
      <c r="W64" s="39"/>
      <c r="X64" s="39"/>
      <c r="Y64" s="39"/>
      <c r="Z64" s="39"/>
      <c r="AA64" s="39"/>
      <c r="AB64" s="39"/>
      <c r="AC64" s="39"/>
      <c r="AD64" s="39"/>
      <c r="AE64" s="39"/>
    </row>
    <row r="65" s="2" customFormat="1" ht="29.28" customHeight="1">
      <c r="A65" s="39"/>
      <c r="B65" s="40"/>
      <c r="C65" s="173" t="s">
        <v>155</v>
      </c>
      <c r="D65" s="174"/>
      <c r="E65" s="174"/>
      <c r="F65" s="174"/>
      <c r="G65" s="174"/>
      <c r="H65" s="174"/>
      <c r="I65" s="174"/>
      <c r="J65" s="175" t="s">
        <v>156</v>
      </c>
      <c r="K65" s="174"/>
      <c r="L65" s="147"/>
      <c r="S65" s="39"/>
      <c r="T65" s="39"/>
      <c r="U65" s="39"/>
      <c r="V65" s="39"/>
      <c r="W65" s="39"/>
      <c r="X65" s="39"/>
      <c r="Y65" s="39"/>
      <c r="Z65" s="39"/>
      <c r="AA65" s="39"/>
      <c r="AB65" s="39"/>
      <c r="AC65" s="39"/>
      <c r="AD65" s="39"/>
      <c r="AE65" s="39"/>
    </row>
    <row r="66" s="2" customFormat="1" ht="10.32" customHeight="1">
      <c r="A66" s="39"/>
      <c r="B66" s="40"/>
      <c r="C66" s="41"/>
      <c r="D66" s="41"/>
      <c r="E66" s="41"/>
      <c r="F66" s="41"/>
      <c r="G66" s="41"/>
      <c r="H66" s="41"/>
      <c r="I66" s="41"/>
      <c r="J66" s="41"/>
      <c r="K66" s="41"/>
      <c r="L66" s="147"/>
      <c r="S66" s="39"/>
      <c r="T66" s="39"/>
      <c r="U66" s="39"/>
      <c r="V66" s="39"/>
      <c r="W66" s="39"/>
      <c r="X66" s="39"/>
      <c r="Y66" s="39"/>
      <c r="Z66" s="39"/>
      <c r="AA66" s="39"/>
      <c r="AB66" s="39"/>
      <c r="AC66" s="39"/>
      <c r="AD66" s="39"/>
      <c r="AE66" s="39"/>
    </row>
    <row r="67" s="2" customFormat="1" ht="22.8" customHeight="1">
      <c r="A67" s="39"/>
      <c r="B67" s="40"/>
      <c r="C67" s="176" t="s">
        <v>69</v>
      </c>
      <c r="D67" s="41"/>
      <c r="E67" s="41"/>
      <c r="F67" s="41"/>
      <c r="G67" s="41"/>
      <c r="H67" s="41"/>
      <c r="I67" s="41"/>
      <c r="J67" s="103">
        <f>J91</f>
        <v>0</v>
      </c>
      <c r="K67" s="41"/>
      <c r="L67" s="147"/>
      <c r="S67" s="39"/>
      <c r="T67" s="39"/>
      <c r="U67" s="39"/>
      <c r="V67" s="39"/>
      <c r="W67" s="39"/>
      <c r="X67" s="39"/>
      <c r="Y67" s="39"/>
      <c r="Z67" s="39"/>
      <c r="AA67" s="39"/>
      <c r="AB67" s="39"/>
      <c r="AC67" s="39"/>
      <c r="AD67" s="39"/>
      <c r="AE67" s="39"/>
      <c r="AU67" s="18" t="s">
        <v>157</v>
      </c>
    </row>
    <row r="68" s="2" customFormat="1" ht="21.84" customHeight="1">
      <c r="A68" s="39"/>
      <c r="B68" s="40"/>
      <c r="C68" s="41"/>
      <c r="D68" s="41"/>
      <c r="E68" s="41"/>
      <c r="F68" s="41"/>
      <c r="G68" s="41"/>
      <c r="H68" s="41"/>
      <c r="I68" s="41"/>
      <c r="J68" s="41"/>
      <c r="K68" s="41"/>
      <c r="L68" s="147"/>
      <c r="S68" s="39"/>
      <c r="T68" s="39"/>
      <c r="U68" s="39"/>
      <c r="V68" s="39"/>
      <c r="W68" s="39"/>
      <c r="X68" s="39"/>
      <c r="Y68" s="39"/>
      <c r="Z68" s="39"/>
      <c r="AA68" s="39"/>
      <c r="AB68" s="39"/>
      <c r="AC68" s="39"/>
      <c r="AD68" s="39"/>
      <c r="AE68" s="39"/>
    </row>
    <row r="69" s="2" customFormat="1" ht="6.96" customHeight="1">
      <c r="A69" s="39"/>
      <c r="B69" s="60"/>
      <c r="C69" s="61"/>
      <c r="D69" s="61"/>
      <c r="E69" s="61"/>
      <c r="F69" s="61"/>
      <c r="G69" s="61"/>
      <c r="H69" s="61"/>
      <c r="I69" s="61"/>
      <c r="J69" s="61"/>
      <c r="K69" s="61"/>
      <c r="L69" s="147"/>
      <c r="S69" s="39"/>
      <c r="T69" s="39"/>
      <c r="U69" s="39"/>
      <c r="V69" s="39"/>
      <c r="W69" s="39"/>
      <c r="X69" s="39"/>
      <c r="Y69" s="39"/>
      <c r="Z69" s="39"/>
      <c r="AA69" s="39"/>
      <c r="AB69" s="39"/>
      <c r="AC69" s="39"/>
      <c r="AD69" s="39"/>
      <c r="AE69" s="39"/>
    </row>
    <row r="73" s="2" customFormat="1" ht="6.96" customHeight="1">
      <c r="A73" s="39"/>
      <c r="B73" s="62"/>
      <c r="C73" s="63"/>
      <c r="D73" s="63"/>
      <c r="E73" s="63"/>
      <c r="F73" s="63"/>
      <c r="G73" s="63"/>
      <c r="H73" s="63"/>
      <c r="I73" s="63"/>
      <c r="J73" s="63"/>
      <c r="K73" s="63"/>
      <c r="L73" s="147"/>
      <c r="S73" s="39"/>
      <c r="T73" s="39"/>
      <c r="U73" s="39"/>
      <c r="V73" s="39"/>
      <c r="W73" s="39"/>
      <c r="X73" s="39"/>
      <c r="Y73" s="39"/>
      <c r="Z73" s="39"/>
      <c r="AA73" s="39"/>
      <c r="AB73" s="39"/>
      <c r="AC73" s="39"/>
      <c r="AD73" s="39"/>
      <c r="AE73" s="39"/>
    </row>
    <row r="74" s="2" customFormat="1" ht="24.96" customHeight="1">
      <c r="A74" s="39"/>
      <c r="B74" s="40"/>
      <c r="C74" s="24" t="s">
        <v>160</v>
      </c>
      <c r="D74" s="41"/>
      <c r="E74" s="41"/>
      <c r="F74" s="41"/>
      <c r="G74" s="41"/>
      <c r="H74" s="41"/>
      <c r="I74" s="41"/>
      <c r="J74" s="41"/>
      <c r="K74" s="41"/>
      <c r="L74" s="147"/>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47"/>
      <c r="S75" s="39"/>
      <c r="T75" s="39"/>
      <c r="U75" s="39"/>
      <c r="V75" s="39"/>
      <c r="W75" s="39"/>
      <c r="X75" s="39"/>
      <c r="Y75" s="39"/>
      <c r="Z75" s="39"/>
      <c r="AA75" s="39"/>
      <c r="AB75" s="39"/>
      <c r="AC75" s="39"/>
      <c r="AD75" s="39"/>
      <c r="AE75" s="39"/>
    </row>
    <row r="76" s="2" customFormat="1" ht="12" customHeight="1">
      <c r="A76" s="39"/>
      <c r="B76" s="40"/>
      <c r="C76" s="33" t="s">
        <v>16</v>
      </c>
      <c r="D76" s="41"/>
      <c r="E76" s="41"/>
      <c r="F76" s="41"/>
      <c r="G76" s="41"/>
      <c r="H76" s="41"/>
      <c r="I76" s="41"/>
      <c r="J76" s="41"/>
      <c r="K76" s="41"/>
      <c r="L76" s="147"/>
      <c r="S76" s="39"/>
      <c r="T76" s="39"/>
      <c r="U76" s="39"/>
      <c r="V76" s="39"/>
      <c r="W76" s="39"/>
      <c r="X76" s="39"/>
      <c r="Y76" s="39"/>
      <c r="Z76" s="39"/>
      <c r="AA76" s="39"/>
      <c r="AB76" s="39"/>
      <c r="AC76" s="39"/>
      <c r="AD76" s="39"/>
      <c r="AE76" s="39"/>
    </row>
    <row r="77" s="2" customFormat="1" ht="16.5" customHeight="1">
      <c r="A77" s="39"/>
      <c r="B77" s="40"/>
      <c r="C77" s="41"/>
      <c r="D77" s="41"/>
      <c r="E77" s="171" t="str">
        <f>E7</f>
        <v>Oprava geometrických parametrů koleje 2023 u ST Ústí nad Labem</v>
      </c>
      <c r="F77" s="33"/>
      <c r="G77" s="33"/>
      <c r="H77" s="33"/>
      <c r="I77" s="41"/>
      <c r="J77" s="41"/>
      <c r="K77" s="41"/>
      <c r="L77" s="147"/>
      <c r="S77" s="39"/>
      <c r="T77" s="39"/>
      <c r="U77" s="39"/>
      <c r="V77" s="39"/>
      <c r="W77" s="39"/>
      <c r="X77" s="39"/>
      <c r="Y77" s="39"/>
      <c r="Z77" s="39"/>
      <c r="AA77" s="39"/>
      <c r="AB77" s="39"/>
      <c r="AC77" s="39"/>
      <c r="AD77" s="39"/>
      <c r="AE77" s="39"/>
    </row>
    <row r="78" s="1" customFormat="1" ht="12" customHeight="1">
      <c r="B78" s="22"/>
      <c r="C78" s="33" t="s">
        <v>148</v>
      </c>
      <c r="D78" s="23"/>
      <c r="E78" s="23"/>
      <c r="F78" s="23"/>
      <c r="G78" s="23"/>
      <c r="H78" s="23"/>
      <c r="I78" s="23"/>
      <c r="J78" s="23"/>
      <c r="K78" s="23"/>
      <c r="L78" s="21"/>
    </row>
    <row r="79" s="1" customFormat="1" ht="16.5" customHeight="1">
      <c r="B79" s="22"/>
      <c r="C79" s="23"/>
      <c r="D79" s="23"/>
      <c r="E79" s="171" t="s">
        <v>149</v>
      </c>
      <c r="F79" s="23"/>
      <c r="G79" s="23"/>
      <c r="H79" s="23"/>
      <c r="I79" s="23"/>
      <c r="J79" s="23"/>
      <c r="K79" s="23"/>
      <c r="L79" s="21"/>
    </row>
    <row r="80" s="1" customFormat="1" ht="12" customHeight="1">
      <c r="B80" s="22"/>
      <c r="C80" s="33" t="s">
        <v>150</v>
      </c>
      <c r="D80" s="23"/>
      <c r="E80" s="23"/>
      <c r="F80" s="23"/>
      <c r="G80" s="23"/>
      <c r="H80" s="23"/>
      <c r="I80" s="23"/>
      <c r="J80" s="23"/>
      <c r="K80" s="23"/>
      <c r="L80" s="21"/>
    </row>
    <row r="81" s="2" customFormat="1" ht="16.5" customHeight="1">
      <c r="A81" s="39"/>
      <c r="B81" s="40"/>
      <c r="C81" s="41"/>
      <c r="D81" s="41"/>
      <c r="E81" s="172" t="s">
        <v>151</v>
      </c>
      <c r="F81" s="41"/>
      <c r="G81" s="41"/>
      <c r="H81" s="41"/>
      <c r="I81" s="41"/>
      <c r="J81" s="41"/>
      <c r="K81" s="41"/>
      <c r="L81" s="147"/>
      <c r="S81" s="39"/>
      <c r="T81" s="39"/>
      <c r="U81" s="39"/>
      <c r="V81" s="39"/>
      <c r="W81" s="39"/>
      <c r="X81" s="39"/>
      <c r="Y81" s="39"/>
      <c r="Z81" s="39"/>
      <c r="AA81" s="39"/>
      <c r="AB81" s="39"/>
      <c r="AC81" s="39"/>
      <c r="AD81" s="39"/>
      <c r="AE81" s="39"/>
    </row>
    <row r="82" s="2" customFormat="1" ht="12" customHeight="1">
      <c r="A82" s="39"/>
      <c r="B82" s="40"/>
      <c r="C82" s="33" t="s">
        <v>524</v>
      </c>
      <c r="D82" s="41"/>
      <c r="E82" s="41"/>
      <c r="F82" s="41"/>
      <c r="G82" s="41"/>
      <c r="H82" s="41"/>
      <c r="I82" s="41"/>
      <c r="J82" s="41"/>
      <c r="K82" s="41"/>
      <c r="L82" s="147"/>
      <c r="S82" s="39"/>
      <c r="T82" s="39"/>
      <c r="U82" s="39"/>
      <c r="V82" s="39"/>
      <c r="W82" s="39"/>
      <c r="X82" s="39"/>
      <c r="Y82" s="39"/>
      <c r="Z82" s="39"/>
      <c r="AA82" s="39"/>
      <c r="AB82" s="39"/>
      <c r="AC82" s="39"/>
      <c r="AD82" s="39"/>
      <c r="AE82" s="39"/>
    </row>
    <row r="83" s="2" customFormat="1" ht="16.5" customHeight="1">
      <c r="A83" s="39"/>
      <c r="B83" s="40"/>
      <c r="C83" s="41"/>
      <c r="D83" s="41"/>
      <c r="E83" s="70" t="str">
        <f>E13</f>
        <v>10a - SO 10a - PS Lovosice</v>
      </c>
      <c r="F83" s="41"/>
      <c r="G83" s="41"/>
      <c r="H83" s="41"/>
      <c r="I83" s="41"/>
      <c r="J83" s="41"/>
      <c r="K83" s="41"/>
      <c r="L83" s="147"/>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47"/>
      <c r="S84" s="39"/>
      <c r="T84" s="39"/>
      <c r="U84" s="39"/>
      <c r="V84" s="39"/>
      <c r="W84" s="39"/>
      <c r="X84" s="39"/>
      <c r="Y84" s="39"/>
      <c r="Z84" s="39"/>
      <c r="AA84" s="39"/>
      <c r="AB84" s="39"/>
      <c r="AC84" s="39"/>
      <c r="AD84" s="39"/>
      <c r="AE84" s="39"/>
    </row>
    <row r="85" s="2" customFormat="1" ht="12" customHeight="1">
      <c r="A85" s="39"/>
      <c r="B85" s="40"/>
      <c r="C85" s="33" t="s">
        <v>21</v>
      </c>
      <c r="D85" s="41"/>
      <c r="E85" s="41"/>
      <c r="F85" s="28" t="str">
        <f>F16</f>
        <v xml:space="preserve"> </v>
      </c>
      <c r="G85" s="41"/>
      <c r="H85" s="41"/>
      <c r="I85" s="33" t="s">
        <v>23</v>
      </c>
      <c r="J85" s="73" t="str">
        <f>IF(J16="","",J16)</f>
        <v>21. 2. 2023</v>
      </c>
      <c r="K85" s="41"/>
      <c r="L85" s="147"/>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41"/>
      <c r="J86" s="41"/>
      <c r="K86" s="41"/>
      <c r="L86" s="147"/>
      <c r="S86" s="39"/>
      <c r="T86" s="39"/>
      <c r="U86" s="39"/>
      <c r="V86" s="39"/>
      <c r="W86" s="39"/>
      <c r="X86" s="39"/>
      <c r="Y86" s="39"/>
      <c r="Z86" s="39"/>
      <c r="AA86" s="39"/>
      <c r="AB86" s="39"/>
      <c r="AC86" s="39"/>
      <c r="AD86" s="39"/>
      <c r="AE86" s="39"/>
    </row>
    <row r="87" s="2" customFormat="1" ht="15.15" customHeight="1">
      <c r="A87" s="39"/>
      <c r="B87" s="40"/>
      <c r="C87" s="33" t="s">
        <v>25</v>
      </c>
      <c r="D87" s="41"/>
      <c r="E87" s="41"/>
      <c r="F87" s="28" t="str">
        <f>E19</f>
        <v>OŘ Ústí nad Labem</v>
      </c>
      <c r="G87" s="41"/>
      <c r="H87" s="41"/>
      <c r="I87" s="33" t="s">
        <v>31</v>
      </c>
      <c r="J87" s="37" t="str">
        <f>E25</f>
        <v xml:space="preserve"> </v>
      </c>
      <c r="K87" s="41"/>
      <c r="L87" s="147"/>
      <c r="S87" s="39"/>
      <c r="T87" s="39"/>
      <c r="U87" s="39"/>
      <c r="V87" s="39"/>
      <c r="W87" s="39"/>
      <c r="X87" s="39"/>
      <c r="Y87" s="39"/>
      <c r="Z87" s="39"/>
      <c r="AA87" s="39"/>
      <c r="AB87" s="39"/>
      <c r="AC87" s="39"/>
      <c r="AD87" s="39"/>
      <c r="AE87" s="39"/>
    </row>
    <row r="88" s="2" customFormat="1" ht="15.15" customHeight="1">
      <c r="A88" s="39"/>
      <c r="B88" s="40"/>
      <c r="C88" s="33" t="s">
        <v>29</v>
      </c>
      <c r="D88" s="41"/>
      <c r="E88" s="41"/>
      <c r="F88" s="28" t="str">
        <f>IF(E22="","",E22)</f>
        <v>Vyplň údaj</v>
      </c>
      <c r="G88" s="41"/>
      <c r="H88" s="41"/>
      <c r="I88" s="33" t="s">
        <v>33</v>
      </c>
      <c r="J88" s="37" t="str">
        <f>E28</f>
        <v>Tomáš Šrédl</v>
      </c>
      <c r="K88" s="41"/>
      <c r="L88" s="147"/>
      <c r="S88" s="39"/>
      <c r="T88" s="39"/>
      <c r="U88" s="39"/>
      <c r="V88" s="39"/>
      <c r="W88" s="39"/>
      <c r="X88" s="39"/>
      <c r="Y88" s="39"/>
      <c r="Z88" s="39"/>
      <c r="AA88" s="39"/>
      <c r="AB88" s="39"/>
      <c r="AC88" s="39"/>
      <c r="AD88" s="39"/>
      <c r="AE88" s="39"/>
    </row>
    <row r="89" s="2" customFormat="1" ht="10.32" customHeight="1">
      <c r="A89" s="39"/>
      <c r="B89" s="40"/>
      <c r="C89" s="41"/>
      <c r="D89" s="41"/>
      <c r="E89" s="41"/>
      <c r="F89" s="41"/>
      <c r="G89" s="41"/>
      <c r="H89" s="41"/>
      <c r="I89" s="41"/>
      <c r="J89" s="41"/>
      <c r="K89" s="41"/>
      <c r="L89" s="147"/>
      <c r="S89" s="39"/>
      <c r="T89" s="39"/>
      <c r="U89" s="39"/>
      <c r="V89" s="39"/>
      <c r="W89" s="39"/>
      <c r="X89" s="39"/>
      <c r="Y89" s="39"/>
      <c r="Z89" s="39"/>
      <c r="AA89" s="39"/>
      <c r="AB89" s="39"/>
      <c r="AC89" s="39"/>
      <c r="AD89" s="39"/>
      <c r="AE89" s="39"/>
    </row>
    <row r="90" s="11" customFormat="1" ht="29.28" customHeight="1">
      <c r="A90" s="188"/>
      <c r="B90" s="189"/>
      <c r="C90" s="190" t="s">
        <v>161</v>
      </c>
      <c r="D90" s="191" t="s">
        <v>56</v>
      </c>
      <c r="E90" s="191" t="s">
        <v>52</v>
      </c>
      <c r="F90" s="191" t="s">
        <v>53</v>
      </c>
      <c r="G90" s="191" t="s">
        <v>162</v>
      </c>
      <c r="H90" s="191" t="s">
        <v>163</v>
      </c>
      <c r="I90" s="191" t="s">
        <v>164</v>
      </c>
      <c r="J90" s="191" t="s">
        <v>156</v>
      </c>
      <c r="K90" s="192" t="s">
        <v>165</v>
      </c>
      <c r="L90" s="193"/>
      <c r="M90" s="93" t="s">
        <v>19</v>
      </c>
      <c r="N90" s="94" t="s">
        <v>41</v>
      </c>
      <c r="O90" s="94" t="s">
        <v>166</v>
      </c>
      <c r="P90" s="94" t="s">
        <v>167</v>
      </c>
      <c r="Q90" s="94" t="s">
        <v>168</v>
      </c>
      <c r="R90" s="94" t="s">
        <v>169</v>
      </c>
      <c r="S90" s="94" t="s">
        <v>170</v>
      </c>
      <c r="T90" s="95" t="s">
        <v>171</v>
      </c>
      <c r="U90" s="188"/>
      <c r="V90" s="188"/>
      <c r="W90" s="188"/>
      <c r="X90" s="188"/>
      <c r="Y90" s="188"/>
      <c r="Z90" s="188"/>
      <c r="AA90" s="188"/>
      <c r="AB90" s="188"/>
      <c r="AC90" s="188"/>
      <c r="AD90" s="188"/>
      <c r="AE90" s="188"/>
    </row>
    <row r="91" s="2" customFormat="1" ht="22.8" customHeight="1">
      <c r="A91" s="39"/>
      <c r="B91" s="40"/>
      <c r="C91" s="100" t="s">
        <v>172</v>
      </c>
      <c r="D91" s="41"/>
      <c r="E91" s="41"/>
      <c r="F91" s="41"/>
      <c r="G91" s="41"/>
      <c r="H91" s="41"/>
      <c r="I91" s="41"/>
      <c r="J91" s="194">
        <f>BK91</f>
        <v>0</v>
      </c>
      <c r="K91" s="41"/>
      <c r="L91" s="45"/>
      <c r="M91" s="96"/>
      <c r="N91" s="195"/>
      <c r="O91" s="97"/>
      <c r="P91" s="196">
        <f>SUM(P92:P102)</f>
        <v>0</v>
      </c>
      <c r="Q91" s="97"/>
      <c r="R91" s="196">
        <f>SUM(R92:R102)</f>
        <v>445.5</v>
      </c>
      <c r="S91" s="97"/>
      <c r="T91" s="197">
        <f>SUM(T92:T102)</f>
        <v>0</v>
      </c>
      <c r="U91" s="39"/>
      <c r="V91" s="39"/>
      <c r="W91" s="39"/>
      <c r="X91" s="39"/>
      <c r="Y91" s="39"/>
      <c r="Z91" s="39"/>
      <c r="AA91" s="39"/>
      <c r="AB91" s="39"/>
      <c r="AC91" s="39"/>
      <c r="AD91" s="39"/>
      <c r="AE91" s="39"/>
      <c r="AT91" s="18" t="s">
        <v>70</v>
      </c>
      <c r="AU91" s="18" t="s">
        <v>157</v>
      </c>
      <c r="BK91" s="198">
        <f>SUM(BK92:BK102)</f>
        <v>0</v>
      </c>
    </row>
    <row r="92" s="2" customFormat="1" ht="37.8" customHeight="1">
      <c r="A92" s="39"/>
      <c r="B92" s="40"/>
      <c r="C92" s="215" t="s">
        <v>78</v>
      </c>
      <c r="D92" s="215" t="s">
        <v>178</v>
      </c>
      <c r="E92" s="216" t="s">
        <v>526</v>
      </c>
      <c r="F92" s="217" t="s">
        <v>527</v>
      </c>
      <c r="G92" s="218" t="s">
        <v>181</v>
      </c>
      <c r="H92" s="219">
        <v>2.2000000000000002</v>
      </c>
      <c r="I92" s="220"/>
      <c r="J92" s="221">
        <f>ROUND(I92*H92,2)</f>
        <v>0</v>
      </c>
      <c r="K92" s="217" t="s">
        <v>182</v>
      </c>
      <c r="L92" s="45"/>
      <c r="M92" s="222" t="s">
        <v>19</v>
      </c>
      <c r="N92" s="223" t="s">
        <v>42</v>
      </c>
      <c r="O92" s="85"/>
      <c r="P92" s="224">
        <f>O92*H92</f>
        <v>0</v>
      </c>
      <c r="Q92" s="224">
        <v>0</v>
      </c>
      <c r="R92" s="224">
        <f>Q92*H92</f>
        <v>0</v>
      </c>
      <c r="S92" s="224">
        <v>0</v>
      </c>
      <c r="T92" s="225">
        <f>S92*H92</f>
        <v>0</v>
      </c>
      <c r="U92" s="39"/>
      <c r="V92" s="39"/>
      <c r="W92" s="39"/>
      <c r="X92" s="39"/>
      <c r="Y92" s="39"/>
      <c r="Z92" s="39"/>
      <c r="AA92" s="39"/>
      <c r="AB92" s="39"/>
      <c r="AC92" s="39"/>
      <c r="AD92" s="39"/>
      <c r="AE92" s="39"/>
      <c r="AR92" s="226" t="s">
        <v>118</v>
      </c>
      <c r="AT92" s="226" t="s">
        <v>178</v>
      </c>
      <c r="AU92" s="226" t="s">
        <v>71</v>
      </c>
      <c r="AY92" s="18" t="s">
        <v>175</v>
      </c>
      <c r="BE92" s="227">
        <f>IF(N92="základní",J92,0)</f>
        <v>0</v>
      </c>
      <c r="BF92" s="227">
        <f>IF(N92="snížená",J92,0)</f>
        <v>0</v>
      </c>
      <c r="BG92" s="227">
        <f>IF(N92="zákl. přenesená",J92,0)</f>
        <v>0</v>
      </c>
      <c r="BH92" s="227">
        <f>IF(N92="sníž. přenesená",J92,0)</f>
        <v>0</v>
      </c>
      <c r="BI92" s="227">
        <f>IF(N92="nulová",J92,0)</f>
        <v>0</v>
      </c>
      <c r="BJ92" s="18" t="s">
        <v>78</v>
      </c>
      <c r="BK92" s="227">
        <f>ROUND(I92*H92,2)</f>
        <v>0</v>
      </c>
      <c r="BL92" s="18" t="s">
        <v>118</v>
      </c>
      <c r="BM92" s="226" t="s">
        <v>528</v>
      </c>
    </row>
    <row r="93" s="13" customFormat="1">
      <c r="A93" s="13"/>
      <c r="B93" s="228"/>
      <c r="C93" s="229"/>
      <c r="D93" s="230" t="s">
        <v>184</v>
      </c>
      <c r="E93" s="231" t="s">
        <v>19</v>
      </c>
      <c r="F93" s="232" t="s">
        <v>529</v>
      </c>
      <c r="G93" s="229"/>
      <c r="H93" s="233">
        <v>2.2000000000000002</v>
      </c>
      <c r="I93" s="234"/>
      <c r="J93" s="229"/>
      <c r="K93" s="229"/>
      <c r="L93" s="235"/>
      <c r="M93" s="236"/>
      <c r="N93" s="237"/>
      <c r="O93" s="237"/>
      <c r="P93" s="237"/>
      <c r="Q93" s="237"/>
      <c r="R93" s="237"/>
      <c r="S93" s="237"/>
      <c r="T93" s="238"/>
      <c r="U93" s="13"/>
      <c r="V93" s="13"/>
      <c r="W93" s="13"/>
      <c r="X93" s="13"/>
      <c r="Y93" s="13"/>
      <c r="Z93" s="13"/>
      <c r="AA93" s="13"/>
      <c r="AB93" s="13"/>
      <c r="AC93" s="13"/>
      <c r="AD93" s="13"/>
      <c r="AE93" s="13"/>
      <c r="AT93" s="239" t="s">
        <v>184</v>
      </c>
      <c r="AU93" s="239" t="s">
        <v>71</v>
      </c>
      <c r="AV93" s="13" t="s">
        <v>80</v>
      </c>
      <c r="AW93" s="13" t="s">
        <v>32</v>
      </c>
      <c r="AX93" s="13" t="s">
        <v>78</v>
      </c>
      <c r="AY93" s="239" t="s">
        <v>175</v>
      </c>
    </row>
    <row r="94" s="2" customFormat="1" ht="37.8" customHeight="1">
      <c r="A94" s="39"/>
      <c r="B94" s="40"/>
      <c r="C94" s="215" t="s">
        <v>80</v>
      </c>
      <c r="D94" s="215" t="s">
        <v>178</v>
      </c>
      <c r="E94" s="216" t="s">
        <v>194</v>
      </c>
      <c r="F94" s="217" t="s">
        <v>195</v>
      </c>
      <c r="G94" s="218" t="s">
        <v>196</v>
      </c>
      <c r="H94" s="219">
        <v>297</v>
      </c>
      <c r="I94" s="220"/>
      <c r="J94" s="221">
        <f>ROUND(I94*H94,2)</f>
        <v>0</v>
      </c>
      <c r="K94" s="217" t="s">
        <v>182</v>
      </c>
      <c r="L94" s="45"/>
      <c r="M94" s="222" t="s">
        <v>19</v>
      </c>
      <c r="N94" s="223" t="s">
        <v>42</v>
      </c>
      <c r="O94" s="85"/>
      <c r="P94" s="224">
        <f>O94*H94</f>
        <v>0</v>
      </c>
      <c r="Q94" s="224">
        <v>0</v>
      </c>
      <c r="R94" s="224">
        <f>Q94*H94</f>
        <v>0</v>
      </c>
      <c r="S94" s="224">
        <v>0</v>
      </c>
      <c r="T94" s="225">
        <f>S94*H94</f>
        <v>0</v>
      </c>
      <c r="U94" s="39"/>
      <c r="V94" s="39"/>
      <c r="W94" s="39"/>
      <c r="X94" s="39"/>
      <c r="Y94" s="39"/>
      <c r="Z94" s="39"/>
      <c r="AA94" s="39"/>
      <c r="AB94" s="39"/>
      <c r="AC94" s="39"/>
      <c r="AD94" s="39"/>
      <c r="AE94" s="39"/>
      <c r="AR94" s="226" t="s">
        <v>118</v>
      </c>
      <c r="AT94" s="226" t="s">
        <v>178</v>
      </c>
      <c r="AU94" s="226" t="s">
        <v>71</v>
      </c>
      <c r="AY94" s="18" t="s">
        <v>175</v>
      </c>
      <c r="BE94" s="227">
        <f>IF(N94="základní",J94,0)</f>
        <v>0</v>
      </c>
      <c r="BF94" s="227">
        <f>IF(N94="snížená",J94,0)</f>
        <v>0</v>
      </c>
      <c r="BG94" s="227">
        <f>IF(N94="zákl. přenesená",J94,0)</f>
        <v>0</v>
      </c>
      <c r="BH94" s="227">
        <f>IF(N94="sníž. přenesená",J94,0)</f>
        <v>0</v>
      </c>
      <c r="BI94" s="227">
        <f>IF(N94="nulová",J94,0)</f>
        <v>0</v>
      </c>
      <c r="BJ94" s="18" t="s">
        <v>78</v>
      </c>
      <c r="BK94" s="227">
        <f>ROUND(I94*H94,2)</f>
        <v>0</v>
      </c>
      <c r="BL94" s="18" t="s">
        <v>118</v>
      </c>
      <c r="BM94" s="226" t="s">
        <v>530</v>
      </c>
    </row>
    <row r="95" s="15" customFormat="1">
      <c r="A95" s="15"/>
      <c r="B95" s="261"/>
      <c r="C95" s="262"/>
      <c r="D95" s="230" t="s">
        <v>184</v>
      </c>
      <c r="E95" s="263" t="s">
        <v>19</v>
      </c>
      <c r="F95" s="264" t="s">
        <v>531</v>
      </c>
      <c r="G95" s="262"/>
      <c r="H95" s="263" t="s">
        <v>19</v>
      </c>
      <c r="I95" s="265"/>
      <c r="J95" s="262"/>
      <c r="K95" s="262"/>
      <c r="L95" s="266"/>
      <c r="M95" s="267"/>
      <c r="N95" s="268"/>
      <c r="O95" s="268"/>
      <c r="P95" s="268"/>
      <c r="Q95" s="268"/>
      <c r="R95" s="268"/>
      <c r="S95" s="268"/>
      <c r="T95" s="269"/>
      <c r="U95" s="15"/>
      <c r="V95" s="15"/>
      <c r="W95" s="15"/>
      <c r="X95" s="15"/>
      <c r="Y95" s="15"/>
      <c r="Z95" s="15"/>
      <c r="AA95" s="15"/>
      <c r="AB95" s="15"/>
      <c r="AC95" s="15"/>
      <c r="AD95" s="15"/>
      <c r="AE95" s="15"/>
      <c r="AT95" s="270" t="s">
        <v>184</v>
      </c>
      <c r="AU95" s="270" t="s">
        <v>71</v>
      </c>
      <c r="AV95" s="15" t="s">
        <v>78</v>
      </c>
      <c r="AW95" s="15" t="s">
        <v>32</v>
      </c>
      <c r="AX95" s="15" t="s">
        <v>71</v>
      </c>
      <c r="AY95" s="270" t="s">
        <v>175</v>
      </c>
    </row>
    <row r="96" s="13" customFormat="1">
      <c r="A96" s="13"/>
      <c r="B96" s="228"/>
      <c r="C96" s="229"/>
      <c r="D96" s="230" t="s">
        <v>184</v>
      </c>
      <c r="E96" s="231" t="s">
        <v>19</v>
      </c>
      <c r="F96" s="232" t="s">
        <v>284</v>
      </c>
      <c r="G96" s="229"/>
      <c r="H96" s="233">
        <v>297</v>
      </c>
      <c r="I96" s="234"/>
      <c r="J96" s="229"/>
      <c r="K96" s="229"/>
      <c r="L96" s="235"/>
      <c r="M96" s="236"/>
      <c r="N96" s="237"/>
      <c r="O96" s="237"/>
      <c r="P96" s="237"/>
      <c r="Q96" s="237"/>
      <c r="R96" s="237"/>
      <c r="S96" s="237"/>
      <c r="T96" s="238"/>
      <c r="U96" s="13"/>
      <c r="V96" s="13"/>
      <c r="W96" s="13"/>
      <c r="X96" s="13"/>
      <c r="Y96" s="13"/>
      <c r="Z96" s="13"/>
      <c r="AA96" s="13"/>
      <c r="AB96" s="13"/>
      <c r="AC96" s="13"/>
      <c r="AD96" s="13"/>
      <c r="AE96" s="13"/>
      <c r="AT96" s="239" t="s">
        <v>184</v>
      </c>
      <c r="AU96" s="239" t="s">
        <v>71</v>
      </c>
      <c r="AV96" s="13" t="s">
        <v>80</v>
      </c>
      <c r="AW96" s="13" t="s">
        <v>32</v>
      </c>
      <c r="AX96" s="13" t="s">
        <v>78</v>
      </c>
      <c r="AY96" s="239" t="s">
        <v>175</v>
      </c>
    </row>
    <row r="97" s="2" customFormat="1" ht="16.5" customHeight="1">
      <c r="A97" s="39"/>
      <c r="B97" s="40"/>
      <c r="C97" s="251" t="s">
        <v>87</v>
      </c>
      <c r="D97" s="251" t="s">
        <v>199</v>
      </c>
      <c r="E97" s="252" t="s">
        <v>317</v>
      </c>
      <c r="F97" s="253" t="s">
        <v>318</v>
      </c>
      <c r="G97" s="254" t="s">
        <v>202</v>
      </c>
      <c r="H97" s="255">
        <v>445.5</v>
      </c>
      <c r="I97" s="256"/>
      <c r="J97" s="257">
        <f>ROUND(I97*H97,2)</f>
        <v>0</v>
      </c>
      <c r="K97" s="253" t="s">
        <v>182</v>
      </c>
      <c r="L97" s="258"/>
      <c r="M97" s="259" t="s">
        <v>19</v>
      </c>
      <c r="N97" s="260" t="s">
        <v>42</v>
      </c>
      <c r="O97" s="85"/>
      <c r="P97" s="224">
        <f>O97*H97</f>
        <v>0</v>
      </c>
      <c r="Q97" s="224">
        <v>1</v>
      </c>
      <c r="R97" s="224">
        <f>Q97*H97</f>
        <v>445.5</v>
      </c>
      <c r="S97" s="224">
        <v>0</v>
      </c>
      <c r="T97" s="225">
        <f>S97*H97</f>
        <v>0</v>
      </c>
      <c r="U97" s="39"/>
      <c r="V97" s="39"/>
      <c r="W97" s="39"/>
      <c r="X97" s="39"/>
      <c r="Y97" s="39"/>
      <c r="Z97" s="39"/>
      <c r="AA97" s="39"/>
      <c r="AB97" s="39"/>
      <c r="AC97" s="39"/>
      <c r="AD97" s="39"/>
      <c r="AE97" s="39"/>
      <c r="AR97" s="226" t="s">
        <v>203</v>
      </c>
      <c r="AT97" s="226" t="s">
        <v>199</v>
      </c>
      <c r="AU97" s="226" t="s">
        <v>71</v>
      </c>
      <c r="AY97" s="18" t="s">
        <v>175</v>
      </c>
      <c r="BE97" s="227">
        <f>IF(N97="základní",J97,0)</f>
        <v>0</v>
      </c>
      <c r="BF97" s="227">
        <f>IF(N97="snížená",J97,0)</f>
        <v>0</v>
      </c>
      <c r="BG97" s="227">
        <f>IF(N97="zákl. přenesená",J97,0)</f>
        <v>0</v>
      </c>
      <c r="BH97" s="227">
        <f>IF(N97="sníž. přenesená",J97,0)</f>
        <v>0</v>
      </c>
      <c r="BI97" s="227">
        <f>IF(N97="nulová",J97,0)</f>
        <v>0</v>
      </c>
      <c r="BJ97" s="18" t="s">
        <v>78</v>
      </c>
      <c r="BK97" s="227">
        <f>ROUND(I97*H97,2)</f>
        <v>0</v>
      </c>
      <c r="BL97" s="18" t="s">
        <v>118</v>
      </c>
      <c r="BM97" s="226" t="s">
        <v>532</v>
      </c>
    </row>
    <row r="98" s="13" customFormat="1">
      <c r="A98" s="13"/>
      <c r="B98" s="228"/>
      <c r="C98" s="229"/>
      <c r="D98" s="230" t="s">
        <v>184</v>
      </c>
      <c r="E98" s="231" t="s">
        <v>19</v>
      </c>
      <c r="F98" s="232" t="s">
        <v>533</v>
      </c>
      <c r="G98" s="229"/>
      <c r="H98" s="233">
        <v>445.5</v>
      </c>
      <c r="I98" s="234"/>
      <c r="J98" s="229"/>
      <c r="K98" s="229"/>
      <c r="L98" s="235"/>
      <c r="M98" s="236"/>
      <c r="N98" s="237"/>
      <c r="O98" s="237"/>
      <c r="P98" s="237"/>
      <c r="Q98" s="237"/>
      <c r="R98" s="237"/>
      <c r="S98" s="237"/>
      <c r="T98" s="238"/>
      <c r="U98" s="13"/>
      <c r="V98" s="13"/>
      <c r="W98" s="13"/>
      <c r="X98" s="13"/>
      <c r="Y98" s="13"/>
      <c r="Z98" s="13"/>
      <c r="AA98" s="13"/>
      <c r="AB98" s="13"/>
      <c r="AC98" s="13"/>
      <c r="AD98" s="13"/>
      <c r="AE98" s="13"/>
      <c r="AT98" s="239" t="s">
        <v>184</v>
      </c>
      <c r="AU98" s="239" t="s">
        <v>71</v>
      </c>
      <c r="AV98" s="13" t="s">
        <v>80</v>
      </c>
      <c r="AW98" s="13" t="s">
        <v>32</v>
      </c>
      <c r="AX98" s="13" t="s">
        <v>78</v>
      </c>
      <c r="AY98" s="239" t="s">
        <v>175</v>
      </c>
    </row>
    <row r="99" s="2" customFormat="1" ht="78" customHeight="1">
      <c r="A99" s="39"/>
      <c r="B99" s="40"/>
      <c r="C99" s="215" t="s">
        <v>118</v>
      </c>
      <c r="D99" s="215" t="s">
        <v>178</v>
      </c>
      <c r="E99" s="216" t="s">
        <v>321</v>
      </c>
      <c r="F99" s="217" t="s">
        <v>322</v>
      </c>
      <c r="G99" s="218" t="s">
        <v>202</v>
      </c>
      <c r="H99" s="219">
        <v>445.5</v>
      </c>
      <c r="I99" s="220"/>
      <c r="J99" s="221">
        <f>ROUND(I99*H99,2)</f>
        <v>0</v>
      </c>
      <c r="K99" s="217" t="s">
        <v>182</v>
      </c>
      <c r="L99" s="45"/>
      <c r="M99" s="222" t="s">
        <v>19</v>
      </c>
      <c r="N99" s="223" t="s">
        <v>42</v>
      </c>
      <c r="O99" s="85"/>
      <c r="P99" s="224">
        <f>O99*H99</f>
        <v>0</v>
      </c>
      <c r="Q99" s="224">
        <v>0</v>
      </c>
      <c r="R99" s="224">
        <f>Q99*H99</f>
        <v>0</v>
      </c>
      <c r="S99" s="224">
        <v>0</v>
      </c>
      <c r="T99" s="225">
        <f>S99*H99</f>
        <v>0</v>
      </c>
      <c r="U99" s="39"/>
      <c r="V99" s="39"/>
      <c r="W99" s="39"/>
      <c r="X99" s="39"/>
      <c r="Y99" s="39"/>
      <c r="Z99" s="39"/>
      <c r="AA99" s="39"/>
      <c r="AB99" s="39"/>
      <c r="AC99" s="39"/>
      <c r="AD99" s="39"/>
      <c r="AE99" s="39"/>
      <c r="AR99" s="226" t="s">
        <v>118</v>
      </c>
      <c r="AT99" s="226" t="s">
        <v>178</v>
      </c>
      <c r="AU99" s="226" t="s">
        <v>71</v>
      </c>
      <c r="AY99" s="18" t="s">
        <v>175</v>
      </c>
      <c r="BE99" s="227">
        <f>IF(N99="základní",J99,0)</f>
        <v>0</v>
      </c>
      <c r="BF99" s="227">
        <f>IF(N99="snížená",J99,0)</f>
        <v>0</v>
      </c>
      <c r="BG99" s="227">
        <f>IF(N99="zákl. přenesená",J99,0)</f>
        <v>0</v>
      </c>
      <c r="BH99" s="227">
        <f>IF(N99="sníž. přenesená",J99,0)</f>
        <v>0</v>
      </c>
      <c r="BI99" s="227">
        <f>IF(N99="nulová",J99,0)</f>
        <v>0</v>
      </c>
      <c r="BJ99" s="18" t="s">
        <v>78</v>
      </c>
      <c r="BK99" s="227">
        <f>ROUND(I99*H99,2)</f>
        <v>0</v>
      </c>
      <c r="BL99" s="18" t="s">
        <v>118</v>
      </c>
      <c r="BM99" s="226" t="s">
        <v>534</v>
      </c>
    </row>
    <row r="100" s="2" customFormat="1" ht="37.8" customHeight="1">
      <c r="A100" s="39"/>
      <c r="B100" s="40"/>
      <c r="C100" s="215" t="s">
        <v>176</v>
      </c>
      <c r="D100" s="215" t="s">
        <v>178</v>
      </c>
      <c r="E100" s="216" t="s">
        <v>434</v>
      </c>
      <c r="F100" s="217" t="s">
        <v>435</v>
      </c>
      <c r="G100" s="218" t="s">
        <v>212</v>
      </c>
      <c r="H100" s="219">
        <v>100</v>
      </c>
      <c r="I100" s="220"/>
      <c r="J100" s="221">
        <f>ROUND(I100*H100,2)</f>
        <v>0</v>
      </c>
      <c r="K100" s="217" t="s">
        <v>182</v>
      </c>
      <c r="L100" s="45"/>
      <c r="M100" s="222" t="s">
        <v>19</v>
      </c>
      <c r="N100" s="223" t="s">
        <v>42</v>
      </c>
      <c r="O100" s="85"/>
      <c r="P100" s="224">
        <f>O100*H100</f>
        <v>0</v>
      </c>
      <c r="Q100" s="224">
        <v>0</v>
      </c>
      <c r="R100" s="224">
        <f>Q100*H100</f>
        <v>0</v>
      </c>
      <c r="S100" s="224">
        <v>0</v>
      </c>
      <c r="T100" s="225">
        <f>S100*H100</f>
        <v>0</v>
      </c>
      <c r="U100" s="39"/>
      <c r="V100" s="39"/>
      <c r="W100" s="39"/>
      <c r="X100" s="39"/>
      <c r="Y100" s="39"/>
      <c r="Z100" s="39"/>
      <c r="AA100" s="39"/>
      <c r="AB100" s="39"/>
      <c r="AC100" s="39"/>
      <c r="AD100" s="39"/>
      <c r="AE100" s="39"/>
      <c r="AR100" s="226" t="s">
        <v>118</v>
      </c>
      <c r="AT100" s="226" t="s">
        <v>178</v>
      </c>
      <c r="AU100" s="226" t="s">
        <v>71</v>
      </c>
      <c r="AY100" s="18" t="s">
        <v>175</v>
      </c>
      <c r="BE100" s="227">
        <f>IF(N100="základní",J100,0)</f>
        <v>0</v>
      </c>
      <c r="BF100" s="227">
        <f>IF(N100="snížená",J100,0)</f>
        <v>0</v>
      </c>
      <c r="BG100" s="227">
        <f>IF(N100="zákl. přenesená",J100,0)</f>
        <v>0</v>
      </c>
      <c r="BH100" s="227">
        <f>IF(N100="sníž. přenesená",J100,0)</f>
        <v>0</v>
      </c>
      <c r="BI100" s="227">
        <f>IF(N100="nulová",J100,0)</f>
        <v>0</v>
      </c>
      <c r="BJ100" s="18" t="s">
        <v>78</v>
      </c>
      <c r="BK100" s="227">
        <f>ROUND(I100*H100,2)</f>
        <v>0</v>
      </c>
      <c r="BL100" s="18" t="s">
        <v>118</v>
      </c>
      <c r="BM100" s="226" t="s">
        <v>535</v>
      </c>
    </row>
    <row r="101" s="2" customFormat="1" ht="37.8" customHeight="1">
      <c r="A101" s="39"/>
      <c r="B101" s="40"/>
      <c r="C101" s="215" t="s">
        <v>209</v>
      </c>
      <c r="D101" s="215" t="s">
        <v>178</v>
      </c>
      <c r="E101" s="216" t="s">
        <v>268</v>
      </c>
      <c r="F101" s="217" t="s">
        <v>269</v>
      </c>
      <c r="G101" s="218" t="s">
        <v>244</v>
      </c>
      <c r="H101" s="219">
        <v>2</v>
      </c>
      <c r="I101" s="220"/>
      <c r="J101" s="221">
        <f>ROUND(I101*H101,2)</f>
        <v>0</v>
      </c>
      <c r="K101" s="217" t="s">
        <v>182</v>
      </c>
      <c r="L101" s="45"/>
      <c r="M101" s="222" t="s">
        <v>19</v>
      </c>
      <c r="N101" s="223" t="s">
        <v>42</v>
      </c>
      <c r="O101" s="85"/>
      <c r="P101" s="224">
        <f>O101*H101</f>
        <v>0</v>
      </c>
      <c r="Q101" s="224">
        <v>0</v>
      </c>
      <c r="R101" s="224">
        <f>Q101*H101</f>
        <v>0</v>
      </c>
      <c r="S101" s="224">
        <v>0</v>
      </c>
      <c r="T101" s="225">
        <f>S101*H101</f>
        <v>0</v>
      </c>
      <c r="U101" s="39"/>
      <c r="V101" s="39"/>
      <c r="W101" s="39"/>
      <c r="X101" s="39"/>
      <c r="Y101" s="39"/>
      <c r="Z101" s="39"/>
      <c r="AA101" s="39"/>
      <c r="AB101" s="39"/>
      <c r="AC101" s="39"/>
      <c r="AD101" s="39"/>
      <c r="AE101" s="39"/>
      <c r="AR101" s="226" t="s">
        <v>118</v>
      </c>
      <c r="AT101" s="226" t="s">
        <v>178</v>
      </c>
      <c r="AU101" s="226" t="s">
        <v>71</v>
      </c>
      <c r="AY101" s="18" t="s">
        <v>175</v>
      </c>
      <c r="BE101" s="227">
        <f>IF(N101="základní",J101,0)</f>
        <v>0</v>
      </c>
      <c r="BF101" s="227">
        <f>IF(N101="snížená",J101,0)</f>
        <v>0</v>
      </c>
      <c r="BG101" s="227">
        <f>IF(N101="zákl. přenesená",J101,0)</f>
        <v>0</v>
      </c>
      <c r="BH101" s="227">
        <f>IF(N101="sníž. přenesená",J101,0)</f>
        <v>0</v>
      </c>
      <c r="BI101" s="227">
        <f>IF(N101="nulová",J101,0)</f>
        <v>0</v>
      </c>
      <c r="BJ101" s="18" t="s">
        <v>78</v>
      </c>
      <c r="BK101" s="227">
        <f>ROUND(I101*H101,2)</f>
        <v>0</v>
      </c>
      <c r="BL101" s="18" t="s">
        <v>118</v>
      </c>
      <c r="BM101" s="226" t="s">
        <v>536</v>
      </c>
    </row>
    <row r="102" s="13" customFormat="1">
      <c r="A102" s="13"/>
      <c r="B102" s="228"/>
      <c r="C102" s="229"/>
      <c r="D102" s="230" t="s">
        <v>184</v>
      </c>
      <c r="E102" s="231" t="s">
        <v>19</v>
      </c>
      <c r="F102" s="232" t="s">
        <v>537</v>
      </c>
      <c r="G102" s="229"/>
      <c r="H102" s="233">
        <v>2</v>
      </c>
      <c r="I102" s="234"/>
      <c r="J102" s="229"/>
      <c r="K102" s="229"/>
      <c r="L102" s="235"/>
      <c r="M102" s="271"/>
      <c r="N102" s="272"/>
      <c r="O102" s="272"/>
      <c r="P102" s="272"/>
      <c r="Q102" s="272"/>
      <c r="R102" s="272"/>
      <c r="S102" s="272"/>
      <c r="T102" s="273"/>
      <c r="U102" s="13"/>
      <c r="V102" s="13"/>
      <c r="W102" s="13"/>
      <c r="X102" s="13"/>
      <c r="Y102" s="13"/>
      <c r="Z102" s="13"/>
      <c r="AA102" s="13"/>
      <c r="AB102" s="13"/>
      <c r="AC102" s="13"/>
      <c r="AD102" s="13"/>
      <c r="AE102" s="13"/>
      <c r="AT102" s="239" t="s">
        <v>184</v>
      </c>
      <c r="AU102" s="239" t="s">
        <v>71</v>
      </c>
      <c r="AV102" s="13" t="s">
        <v>80</v>
      </c>
      <c r="AW102" s="13" t="s">
        <v>32</v>
      </c>
      <c r="AX102" s="13" t="s">
        <v>78</v>
      </c>
      <c r="AY102" s="239" t="s">
        <v>175</v>
      </c>
    </row>
    <row r="103" s="2" customFormat="1" ht="6.96" customHeight="1">
      <c r="A103" s="39"/>
      <c r="B103" s="60"/>
      <c r="C103" s="61"/>
      <c r="D103" s="61"/>
      <c r="E103" s="61"/>
      <c r="F103" s="61"/>
      <c r="G103" s="61"/>
      <c r="H103" s="61"/>
      <c r="I103" s="61"/>
      <c r="J103" s="61"/>
      <c r="K103" s="61"/>
      <c r="L103" s="45"/>
      <c r="M103" s="39"/>
      <c r="O103" s="39"/>
      <c r="P103" s="39"/>
      <c r="Q103" s="39"/>
      <c r="R103" s="39"/>
      <c r="S103" s="39"/>
      <c r="T103" s="39"/>
      <c r="U103" s="39"/>
      <c r="V103" s="39"/>
      <c r="W103" s="39"/>
      <c r="X103" s="39"/>
      <c r="Y103" s="39"/>
      <c r="Z103" s="39"/>
      <c r="AA103" s="39"/>
      <c r="AB103" s="39"/>
      <c r="AC103" s="39"/>
      <c r="AD103" s="39"/>
      <c r="AE103" s="39"/>
    </row>
  </sheetData>
  <sheetProtection sheet="1" autoFilter="0" formatColumns="0" formatRows="0" objects="1" scenarios="1" spinCount="100000" saltValue="7J1Y03P4YZsGX7RRWEHbuCC8hAfLKG39wX+q2FCOMDFVGEMaT4Li9hpExLkORKcMF6C4ktKsFaDGY/bt4mG7SQ==" hashValue="eA/LRbh5EIzYogV0w0gY1GNEMbLDIgpaab746dh/315NK7xvoWZtKOwGq8Z0tQTlmY7Ik4oNB6BuvFfWvv6Kog==" algorithmName="SHA-512" password="CC35"/>
  <autoFilter ref="C90:K102"/>
  <mergeCells count="15">
    <mergeCell ref="E7:H7"/>
    <mergeCell ref="E11:H11"/>
    <mergeCell ref="E9:H9"/>
    <mergeCell ref="E13:H13"/>
    <mergeCell ref="E22:H22"/>
    <mergeCell ref="E31:H31"/>
    <mergeCell ref="E52:H52"/>
    <mergeCell ref="E56:H56"/>
    <mergeCell ref="E54:H54"/>
    <mergeCell ref="E58:H58"/>
    <mergeCell ref="E77:H77"/>
    <mergeCell ref="E81:H81"/>
    <mergeCell ref="E79:H79"/>
    <mergeCell ref="E83:H8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122</v>
      </c>
    </row>
    <row r="3" s="1" customFormat="1" ht="6.96" customHeight="1">
      <c r="B3" s="140"/>
      <c r="C3" s="141"/>
      <c r="D3" s="141"/>
      <c r="E3" s="141"/>
      <c r="F3" s="141"/>
      <c r="G3" s="141"/>
      <c r="H3" s="141"/>
      <c r="I3" s="141"/>
      <c r="J3" s="141"/>
      <c r="K3" s="141"/>
      <c r="L3" s="21"/>
      <c r="AT3" s="18" t="s">
        <v>80</v>
      </c>
    </row>
    <row r="4" s="1" customFormat="1" ht="24.96" customHeight="1">
      <c r="B4" s="21"/>
      <c r="D4" s="142" t="s">
        <v>147</v>
      </c>
      <c r="L4" s="21"/>
      <c r="M4" s="143" t="s">
        <v>10</v>
      </c>
      <c r="AT4" s="18" t="s">
        <v>4</v>
      </c>
    </row>
    <row r="5" s="1" customFormat="1" ht="6.96" customHeight="1">
      <c r="B5" s="21"/>
      <c r="L5" s="21"/>
    </row>
    <row r="6" s="1" customFormat="1" ht="12" customHeight="1">
      <c r="B6" s="21"/>
      <c r="D6" s="144" t="s">
        <v>16</v>
      </c>
      <c r="L6" s="21"/>
    </row>
    <row r="7" s="1" customFormat="1" ht="16.5" customHeight="1">
      <c r="B7" s="21"/>
      <c r="E7" s="145" t="str">
        <f>'Rekapitulace zakázky'!K6</f>
        <v>Oprava geometrických parametrů koleje 2023 u ST Ústí nad Labem</v>
      </c>
      <c r="F7" s="144"/>
      <c r="G7" s="144"/>
      <c r="H7" s="144"/>
      <c r="L7" s="21"/>
    </row>
    <row r="8">
      <c r="B8" s="21"/>
      <c r="D8" s="144" t="s">
        <v>148</v>
      </c>
      <c r="L8" s="21"/>
    </row>
    <row r="9" s="1" customFormat="1" ht="16.5" customHeight="1">
      <c r="B9" s="21"/>
      <c r="E9" s="145" t="s">
        <v>149</v>
      </c>
      <c r="F9" s="1"/>
      <c r="G9" s="1"/>
      <c r="H9" s="1"/>
      <c r="L9" s="21"/>
    </row>
    <row r="10" s="1" customFormat="1" ht="12" customHeight="1">
      <c r="B10" s="21"/>
      <c r="D10" s="144" t="s">
        <v>150</v>
      </c>
      <c r="L10" s="21"/>
    </row>
    <row r="11" s="2" customFormat="1" ht="16.5" customHeight="1">
      <c r="A11" s="39"/>
      <c r="B11" s="45"/>
      <c r="C11" s="39"/>
      <c r="D11" s="39"/>
      <c r="E11" s="146" t="s">
        <v>151</v>
      </c>
      <c r="F11" s="39"/>
      <c r="G11" s="39"/>
      <c r="H11" s="39"/>
      <c r="I11" s="39"/>
      <c r="J11" s="39"/>
      <c r="K11" s="39"/>
      <c r="L11" s="147"/>
      <c r="S11" s="39"/>
      <c r="T11" s="39"/>
      <c r="U11" s="39"/>
      <c r="V11" s="39"/>
      <c r="W11" s="39"/>
      <c r="X11" s="39"/>
      <c r="Y11" s="39"/>
      <c r="Z11" s="39"/>
      <c r="AA11" s="39"/>
      <c r="AB11" s="39"/>
      <c r="AC11" s="39"/>
      <c r="AD11" s="39"/>
      <c r="AE11" s="39"/>
    </row>
    <row r="12" s="2" customFormat="1" ht="12" customHeight="1">
      <c r="A12" s="39"/>
      <c r="B12" s="45"/>
      <c r="C12" s="39"/>
      <c r="D12" s="144" t="s">
        <v>524</v>
      </c>
      <c r="E12" s="39"/>
      <c r="F12" s="39"/>
      <c r="G12" s="39"/>
      <c r="H12" s="39"/>
      <c r="I12" s="39"/>
      <c r="J12" s="39"/>
      <c r="K12" s="39"/>
      <c r="L12" s="147"/>
      <c r="S12" s="39"/>
      <c r="T12" s="39"/>
      <c r="U12" s="39"/>
      <c r="V12" s="39"/>
      <c r="W12" s="39"/>
      <c r="X12" s="39"/>
      <c r="Y12" s="39"/>
      <c r="Z12" s="39"/>
      <c r="AA12" s="39"/>
      <c r="AB12" s="39"/>
      <c r="AC12" s="39"/>
      <c r="AD12" s="39"/>
      <c r="AE12" s="39"/>
    </row>
    <row r="13" s="2" customFormat="1" ht="16.5" customHeight="1">
      <c r="A13" s="39"/>
      <c r="B13" s="45"/>
      <c r="C13" s="39"/>
      <c r="D13" s="39"/>
      <c r="E13" s="148" t="s">
        <v>538</v>
      </c>
      <c r="F13" s="39"/>
      <c r="G13" s="39"/>
      <c r="H13" s="39"/>
      <c r="I13" s="39"/>
      <c r="J13" s="39"/>
      <c r="K13" s="39"/>
      <c r="L13" s="147"/>
      <c r="S13" s="39"/>
      <c r="T13" s="39"/>
      <c r="U13" s="39"/>
      <c r="V13" s="39"/>
      <c r="W13" s="39"/>
      <c r="X13" s="39"/>
      <c r="Y13" s="39"/>
      <c r="Z13" s="39"/>
      <c r="AA13" s="39"/>
      <c r="AB13" s="39"/>
      <c r="AC13" s="39"/>
      <c r="AD13" s="39"/>
      <c r="AE13" s="39"/>
    </row>
    <row r="14" s="2" customFormat="1">
      <c r="A14" s="39"/>
      <c r="B14" s="45"/>
      <c r="C14" s="39"/>
      <c r="D14" s="39"/>
      <c r="E14" s="39"/>
      <c r="F14" s="39"/>
      <c r="G14" s="39"/>
      <c r="H14" s="39"/>
      <c r="I14" s="39"/>
      <c r="J14" s="39"/>
      <c r="K14" s="39"/>
      <c r="L14" s="147"/>
      <c r="S14" s="39"/>
      <c r="T14" s="39"/>
      <c r="U14" s="39"/>
      <c r="V14" s="39"/>
      <c r="W14" s="39"/>
      <c r="X14" s="39"/>
      <c r="Y14" s="39"/>
      <c r="Z14" s="39"/>
      <c r="AA14" s="39"/>
      <c r="AB14" s="39"/>
      <c r="AC14" s="39"/>
      <c r="AD14" s="39"/>
      <c r="AE14" s="39"/>
    </row>
    <row r="15" s="2" customFormat="1" ht="12" customHeight="1">
      <c r="A15" s="39"/>
      <c r="B15" s="45"/>
      <c r="C15" s="39"/>
      <c r="D15" s="144" t="s">
        <v>18</v>
      </c>
      <c r="E15" s="39"/>
      <c r="F15" s="134" t="s">
        <v>19</v>
      </c>
      <c r="G15" s="39"/>
      <c r="H15" s="39"/>
      <c r="I15" s="144" t="s">
        <v>20</v>
      </c>
      <c r="J15" s="134" t="s">
        <v>19</v>
      </c>
      <c r="K15" s="39"/>
      <c r="L15" s="147"/>
      <c r="S15" s="39"/>
      <c r="T15" s="39"/>
      <c r="U15" s="39"/>
      <c r="V15" s="39"/>
      <c r="W15" s="39"/>
      <c r="X15" s="39"/>
      <c r="Y15" s="39"/>
      <c r="Z15" s="39"/>
      <c r="AA15" s="39"/>
      <c r="AB15" s="39"/>
      <c r="AC15" s="39"/>
      <c r="AD15" s="39"/>
      <c r="AE15" s="39"/>
    </row>
    <row r="16" s="2" customFormat="1" ht="12" customHeight="1">
      <c r="A16" s="39"/>
      <c r="B16" s="45"/>
      <c r="C16" s="39"/>
      <c r="D16" s="144" t="s">
        <v>21</v>
      </c>
      <c r="E16" s="39"/>
      <c r="F16" s="134" t="s">
        <v>22</v>
      </c>
      <c r="G16" s="39"/>
      <c r="H16" s="39"/>
      <c r="I16" s="144" t="s">
        <v>23</v>
      </c>
      <c r="J16" s="149" t="str">
        <f>'Rekapitulace zakázky'!AN8</f>
        <v>21. 2. 2023</v>
      </c>
      <c r="K16" s="39"/>
      <c r="L16" s="147"/>
      <c r="S16" s="39"/>
      <c r="T16" s="39"/>
      <c r="U16" s="39"/>
      <c r="V16" s="39"/>
      <c r="W16" s="39"/>
      <c r="X16" s="39"/>
      <c r="Y16" s="39"/>
      <c r="Z16" s="39"/>
      <c r="AA16" s="39"/>
      <c r="AB16" s="39"/>
      <c r="AC16" s="39"/>
      <c r="AD16" s="39"/>
      <c r="AE16" s="39"/>
    </row>
    <row r="17" s="2" customFormat="1" ht="10.8" customHeight="1">
      <c r="A17" s="39"/>
      <c r="B17" s="45"/>
      <c r="C17" s="39"/>
      <c r="D17" s="39"/>
      <c r="E17" s="39"/>
      <c r="F17" s="39"/>
      <c r="G17" s="39"/>
      <c r="H17" s="39"/>
      <c r="I17" s="39"/>
      <c r="J17" s="39"/>
      <c r="K17" s="39"/>
      <c r="L17" s="147"/>
      <c r="S17" s="39"/>
      <c r="T17" s="39"/>
      <c r="U17" s="39"/>
      <c r="V17" s="39"/>
      <c r="W17" s="39"/>
      <c r="X17" s="39"/>
      <c r="Y17" s="39"/>
      <c r="Z17" s="39"/>
      <c r="AA17" s="39"/>
      <c r="AB17" s="39"/>
      <c r="AC17" s="39"/>
      <c r="AD17" s="39"/>
      <c r="AE17" s="39"/>
    </row>
    <row r="18" s="2" customFormat="1" ht="12" customHeight="1">
      <c r="A18" s="39"/>
      <c r="B18" s="45"/>
      <c r="C18" s="39"/>
      <c r="D18" s="144" t="s">
        <v>25</v>
      </c>
      <c r="E18" s="39"/>
      <c r="F18" s="39"/>
      <c r="G18" s="39"/>
      <c r="H18" s="39"/>
      <c r="I18" s="144" t="s">
        <v>26</v>
      </c>
      <c r="J18" s="134" t="s">
        <v>19</v>
      </c>
      <c r="K18" s="39"/>
      <c r="L18" s="147"/>
      <c r="S18" s="39"/>
      <c r="T18" s="39"/>
      <c r="U18" s="39"/>
      <c r="V18" s="39"/>
      <c r="W18" s="39"/>
      <c r="X18" s="39"/>
      <c r="Y18" s="39"/>
      <c r="Z18" s="39"/>
      <c r="AA18" s="39"/>
      <c r="AB18" s="39"/>
      <c r="AC18" s="39"/>
      <c r="AD18" s="39"/>
      <c r="AE18" s="39"/>
    </row>
    <row r="19" s="2" customFormat="1" ht="18" customHeight="1">
      <c r="A19" s="39"/>
      <c r="B19" s="45"/>
      <c r="C19" s="39"/>
      <c r="D19" s="39"/>
      <c r="E19" s="134" t="s">
        <v>27</v>
      </c>
      <c r="F19" s="39"/>
      <c r="G19" s="39"/>
      <c r="H19" s="39"/>
      <c r="I19" s="144" t="s">
        <v>28</v>
      </c>
      <c r="J19" s="134" t="s">
        <v>19</v>
      </c>
      <c r="K19" s="39"/>
      <c r="L19" s="147"/>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39"/>
      <c r="J20" s="39"/>
      <c r="K20" s="39"/>
      <c r="L20" s="147"/>
      <c r="S20" s="39"/>
      <c r="T20" s="39"/>
      <c r="U20" s="39"/>
      <c r="V20" s="39"/>
      <c r="W20" s="39"/>
      <c r="X20" s="39"/>
      <c r="Y20" s="39"/>
      <c r="Z20" s="39"/>
      <c r="AA20" s="39"/>
      <c r="AB20" s="39"/>
      <c r="AC20" s="39"/>
      <c r="AD20" s="39"/>
      <c r="AE20" s="39"/>
    </row>
    <row r="21" s="2" customFormat="1" ht="12" customHeight="1">
      <c r="A21" s="39"/>
      <c r="B21" s="45"/>
      <c r="C21" s="39"/>
      <c r="D21" s="144" t="s">
        <v>29</v>
      </c>
      <c r="E21" s="39"/>
      <c r="F21" s="39"/>
      <c r="G21" s="39"/>
      <c r="H21" s="39"/>
      <c r="I21" s="144" t="s">
        <v>26</v>
      </c>
      <c r="J21" s="34" t="str">
        <f>'Rekapitulace zakázky'!AN13</f>
        <v>Vyplň údaj</v>
      </c>
      <c r="K21" s="39"/>
      <c r="L21" s="147"/>
      <c r="S21" s="39"/>
      <c r="T21" s="39"/>
      <c r="U21" s="39"/>
      <c r="V21" s="39"/>
      <c r="W21" s="39"/>
      <c r="X21" s="39"/>
      <c r="Y21" s="39"/>
      <c r="Z21" s="39"/>
      <c r="AA21" s="39"/>
      <c r="AB21" s="39"/>
      <c r="AC21" s="39"/>
      <c r="AD21" s="39"/>
      <c r="AE21" s="39"/>
    </row>
    <row r="22" s="2" customFormat="1" ht="18" customHeight="1">
      <c r="A22" s="39"/>
      <c r="B22" s="45"/>
      <c r="C22" s="39"/>
      <c r="D22" s="39"/>
      <c r="E22" s="34" t="str">
        <f>'Rekapitulace zakázky'!E14</f>
        <v>Vyplň údaj</v>
      </c>
      <c r="F22" s="134"/>
      <c r="G22" s="134"/>
      <c r="H22" s="134"/>
      <c r="I22" s="144" t="s">
        <v>28</v>
      </c>
      <c r="J22" s="34" t="str">
        <f>'Rekapitulace zakázky'!AN14</f>
        <v>Vyplň údaj</v>
      </c>
      <c r="K22" s="39"/>
      <c r="L22" s="147"/>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39"/>
      <c r="J23" s="39"/>
      <c r="K23" s="39"/>
      <c r="L23" s="147"/>
      <c r="S23" s="39"/>
      <c r="T23" s="39"/>
      <c r="U23" s="39"/>
      <c r="V23" s="39"/>
      <c r="W23" s="39"/>
      <c r="X23" s="39"/>
      <c r="Y23" s="39"/>
      <c r="Z23" s="39"/>
      <c r="AA23" s="39"/>
      <c r="AB23" s="39"/>
      <c r="AC23" s="39"/>
      <c r="AD23" s="39"/>
      <c r="AE23" s="39"/>
    </row>
    <row r="24" s="2" customFormat="1" ht="12" customHeight="1">
      <c r="A24" s="39"/>
      <c r="B24" s="45"/>
      <c r="C24" s="39"/>
      <c r="D24" s="144" t="s">
        <v>31</v>
      </c>
      <c r="E24" s="39"/>
      <c r="F24" s="39"/>
      <c r="G24" s="39"/>
      <c r="H24" s="39"/>
      <c r="I24" s="144" t="s">
        <v>26</v>
      </c>
      <c r="J24" s="134" t="str">
        <f>IF('Rekapitulace zakázky'!AN16="","",'Rekapitulace zakázky'!AN16)</f>
        <v/>
      </c>
      <c r="K24" s="39"/>
      <c r="L24" s="147"/>
      <c r="S24" s="39"/>
      <c r="T24" s="39"/>
      <c r="U24" s="39"/>
      <c r="V24" s="39"/>
      <c r="W24" s="39"/>
      <c r="X24" s="39"/>
      <c r="Y24" s="39"/>
      <c r="Z24" s="39"/>
      <c r="AA24" s="39"/>
      <c r="AB24" s="39"/>
      <c r="AC24" s="39"/>
      <c r="AD24" s="39"/>
      <c r="AE24" s="39"/>
    </row>
    <row r="25" s="2" customFormat="1" ht="18" customHeight="1">
      <c r="A25" s="39"/>
      <c r="B25" s="45"/>
      <c r="C25" s="39"/>
      <c r="D25" s="39"/>
      <c r="E25" s="134" t="str">
        <f>IF('Rekapitulace zakázky'!E17="","",'Rekapitulace zakázky'!E17)</f>
        <v xml:space="preserve"> </v>
      </c>
      <c r="F25" s="39"/>
      <c r="G25" s="39"/>
      <c r="H25" s="39"/>
      <c r="I25" s="144" t="s">
        <v>28</v>
      </c>
      <c r="J25" s="134" t="str">
        <f>IF('Rekapitulace zakázky'!AN17="","",'Rekapitulace zakázky'!AN17)</f>
        <v/>
      </c>
      <c r="K25" s="39"/>
      <c r="L25" s="147"/>
      <c r="S25" s="39"/>
      <c r="T25" s="39"/>
      <c r="U25" s="39"/>
      <c r="V25" s="39"/>
      <c r="W25" s="39"/>
      <c r="X25" s="39"/>
      <c r="Y25" s="39"/>
      <c r="Z25" s="39"/>
      <c r="AA25" s="39"/>
      <c r="AB25" s="39"/>
      <c r="AC25" s="39"/>
      <c r="AD25" s="39"/>
      <c r="AE25" s="39"/>
    </row>
    <row r="26" s="2" customFormat="1" ht="6.96" customHeight="1">
      <c r="A26" s="39"/>
      <c r="B26" s="45"/>
      <c r="C26" s="39"/>
      <c r="D26" s="39"/>
      <c r="E26" s="39"/>
      <c r="F26" s="39"/>
      <c r="G26" s="39"/>
      <c r="H26" s="39"/>
      <c r="I26" s="39"/>
      <c r="J26" s="39"/>
      <c r="K26" s="39"/>
      <c r="L26" s="147"/>
      <c r="S26" s="39"/>
      <c r="T26" s="39"/>
      <c r="U26" s="39"/>
      <c r="V26" s="39"/>
      <c r="W26" s="39"/>
      <c r="X26" s="39"/>
      <c r="Y26" s="39"/>
      <c r="Z26" s="39"/>
      <c r="AA26" s="39"/>
      <c r="AB26" s="39"/>
      <c r="AC26" s="39"/>
      <c r="AD26" s="39"/>
      <c r="AE26" s="39"/>
    </row>
    <row r="27" s="2" customFormat="1" ht="12" customHeight="1">
      <c r="A27" s="39"/>
      <c r="B27" s="45"/>
      <c r="C27" s="39"/>
      <c r="D27" s="144" t="s">
        <v>33</v>
      </c>
      <c r="E27" s="39"/>
      <c r="F27" s="39"/>
      <c r="G27" s="39"/>
      <c r="H27" s="39"/>
      <c r="I27" s="144" t="s">
        <v>26</v>
      </c>
      <c r="J27" s="134" t="s">
        <v>19</v>
      </c>
      <c r="K27" s="39"/>
      <c r="L27" s="147"/>
      <c r="S27" s="39"/>
      <c r="T27" s="39"/>
      <c r="U27" s="39"/>
      <c r="V27" s="39"/>
      <c r="W27" s="39"/>
      <c r="X27" s="39"/>
      <c r="Y27" s="39"/>
      <c r="Z27" s="39"/>
      <c r="AA27" s="39"/>
      <c r="AB27" s="39"/>
      <c r="AC27" s="39"/>
      <c r="AD27" s="39"/>
      <c r="AE27" s="39"/>
    </row>
    <row r="28" s="2" customFormat="1" ht="18" customHeight="1">
      <c r="A28" s="39"/>
      <c r="B28" s="45"/>
      <c r="C28" s="39"/>
      <c r="D28" s="39"/>
      <c r="E28" s="134" t="s">
        <v>34</v>
      </c>
      <c r="F28" s="39"/>
      <c r="G28" s="39"/>
      <c r="H28" s="39"/>
      <c r="I28" s="144" t="s">
        <v>28</v>
      </c>
      <c r="J28" s="134" t="s">
        <v>19</v>
      </c>
      <c r="K28" s="39"/>
      <c r="L28" s="147"/>
      <c r="S28" s="39"/>
      <c r="T28" s="39"/>
      <c r="U28" s="39"/>
      <c r="V28" s="39"/>
      <c r="W28" s="39"/>
      <c r="X28" s="39"/>
      <c r="Y28" s="39"/>
      <c r="Z28" s="39"/>
      <c r="AA28" s="39"/>
      <c r="AB28" s="39"/>
      <c r="AC28" s="39"/>
      <c r="AD28" s="39"/>
      <c r="AE28" s="39"/>
    </row>
    <row r="29" s="2" customFormat="1" ht="6.96" customHeight="1">
      <c r="A29" s="39"/>
      <c r="B29" s="45"/>
      <c r="C29" s="39"/>
      <c r="D29" s="39"/>
      <c r="E29" s="39"/>
      <c r="F29" s="39"/>
      <c r="G29" s="39"/>
      <c r="H29" s="39"/>
      <c r="I29" s="39"/>
      <c r="J29" s="39"/>
      <c r="K29" s="39"/>
      <c r="L29" s="147"/>
      <c r="S29" s="39"/>
      <c r="T29" s="39"/>
      <c r="U29" s="39"/>
      <c r="V29" s="39"/>
      <c r="W29" s="39"/>
      <c r="X29" s="39"/>
      <c r="Y29" s="39"/>
      <c r="Z29" s="39"/>
      <c r="AA29" s="39"/>
      <c r="AB29" s="39"/>
      <c r="AC29" s="39"/>
      <c r="AD29" s="39"/>
      <c r="AE29" s="39"/>
    </row>
    <row r="30" s="2" customFormat="1" ht="12" customHeight="1">
      <c r="A30" s="39"/>
      <c r="B30" s="45"/>
      <c r="C30" s="39"/>
      <c r="D30" s="144" t="s">
        <v>35</v>
      </c>
      <c r="E30" s="39"/>
      <c r="F30" s="39"/>
      <c r="G30" s="39"/>
      <c r="H30" s="39"/>
      <c r="I30" s="39"/>
      <c r="J30" s="39"/>
      <c r="K30" s="39"/>
      <c r="L30" s="147"/>
      <c r="S30" s="39"/>
      <c r="T30" s="39"/>
      <c r="U30" s="39"/>
      <c r="V30" s="39"/>
      <c r="W30" s="39"/>
      <c r="X30" s="39"/>
      <c r="Y30" s="39"/>
      <c r="Z30" s="39"/>
      <c r="AA30" s="39"/>
      <c r="AB30" s="39"/>
      <c r="AC30" s="39"/>
      <c r="AD30" s="39"/>
      <c r="AE30" s="39"/>
    </row>
    <row r="31" s="8" customFormat="1" ht="16.5" customHeight="1">
      <c r="A31" s="150"/>
      <c r="B31" s="151"/>
      <c r="C31" s="150"/>
      <c r="D31" s="150"/>
      <c r="E31" s="152" t="s">
        <v>19</v>
      </c>
      <c r="F31" s="152"/>
      <c r="G31" s="152"/>
      <c r="H31" s="152"/>
      <c r="I31" s="150"/>
      <c r="J31" s="150"/>
      <c r="K31" s="150"/>
      <c r="L31" s="153"/>
      <c r="S31" s="150"/>
      <c r="T31" s="150"/>
      <c r="U31" s="150"/>
      <c r="V31" s="150"/>
      <c r="W31" s="150"/>
      <c r="X31" s="150"/>
      <c r="Y31" s="150"/>
      <c r="Z31" s="150"/>
      <c r="AA31" s="150"/>
      <c r="AB31" s="150"/>
      <c r="AC31" s="150"/>
      <c r="AD31" s="150"/>
      <c r="AE31" s="150"/>
    </row>
    <row r="32" s="2" customFormat="1" ht="6.96" customHeight="1">
      <c r="A32" s="39"/>
      <c r="B32" s="45"/>
      <c r="C32" s="39"/>
      <c r="D32" s="39"/>
      <c r="E32" s="39"/>
      <c r="F32" s="39"/>
      <c r="G32" s="39"/>
      <c r="H32" s="39"/>
      <c r="I32" s="39"/>
      <c r="J32" s="39"/>
      <c r="K32" s="39"/>
      <c r="L32" s="147"/>
      <c r="S32" s="39"/>
      <c r="T32" s="39"/>
      <c r="U32" s="39"/>
      <c r="V32" s="39"/>
      <c r="W32" s="39"/>
      <c r="X32" s="39"/>
      <c r="Y32" s="39"/>
      <c r="Z32" s="39"/>
      <c r="AA32" s="39"/>
      <c r="AB32" s="39"/>
      <c r="AC32" s="39"/>
      <c r="AD32" s="39"/>
      <c r="AE32" s="39"/>
    </row>
    <row r="33" s="2" customFormat="1" ht="6.96" customHeight="1">
      <c r="A33" s="39"/>
      <c r="B33" s="45"/>
      <c r="C33" s="39"/>
      <c r="D33" s="154"/>
      <c r="E33" s="154"/>
      <c r="F33" s="154"/>
      <c r="G33" s="154"/>
      <c r="H33" s="154"/>
      <c r="I33" s="154"/>
      <c r="J33" s="154"/>
      <c r="K33" s="154"/>
      <c r="L33" s="147"/>
      <c r="S33" s="39"/>
      <c r="T33" s="39"/>
      <c r="U33" s="39"/>
      <c r="V33" s="39"/>
      <c r="W33" s="39"/>
      <c r="X33" s="39"/>
      <c r="Y33" s="39"/>
      <c r="Z33" s="39"/>
      <c r="AA33" s="39"/>
      <c r="AB33" s="39"/>
      <c r="AC33" s="39"/>
      <c r="AD33" s="39"/>
      <c r="AE33" s="39"/>
    </row>
    <row r="34" s="2" customFormat="1" ht="25.44" customHeight="1">
      <c r="A34" s="39"/>
      <c r="B34" s="45"/>
      <c r="C34" s="39"/>
      <c r="D34" s="155" t="s">
        <v>37</v>
      </c>
      <c r="E34" s="39"/>
      <c r="F34" s="39"/>
      <c r="G34" s="39"/>
      <c r="H34" s="39"/>
      <c r="I34" s="39"/>
      <c r="J34" s="156">
        <f>ROUND(J91, 2)</f>
        <v>0</v>
      </c>
      <c r="K34" s="39"/>
      <c r="L34" s="147"/>
      <c r="S34" s="39"/>
      <c r="T34" s="39"/>
      <c r="U34" s="39"/>
      <c r="V34" s="39"/>
      <c r="W34" s="39"/>
      <c r="X34" s="39"/>
      <c r="Y34" s="39"/>
      <c r="Z34" s="39"/>
      <c r="AA34" s="39"/>
      <c r="AB34" s="39"/>
      <c r="AC34" s="39"/>
      <c r="AD34" s="39"/>
      <c r="AE34" s="39"/>
    </row>
    <row r="35" s="2" customFormat="1" ht="6.96" customHeight="1">
      <c r="A35" s="39"/>
      <c r="B35" s="45"/>
      <c r="C35" s="39"/>
      <c r="D35" s="154"/>
      <c r="E35" s="154"/>
      <c r="F35" s="154"/>
      <c r="G35" s="154"/>
      <c r="H35" s="154"/>
      <c r="I35" s="154"/>
      <c r="J35" s="154"/>
      <c r="K35" s="154"/>
      <c r="L35" s="147"/>
      <c r="S35" s="39"/>
      <c r="T35" s="39"/>
      <c r="U35" s="39"/>
      <c r="V35" s="39"/>
      <c r="W35" s="39"/>
      <c r="X35" s="39"/>
      <c r="Y35" s="39"/>
      <c r="Z35" s="39"/>
      <c r="AA35" s="39"/>
      <c r="AB35" s="39"/>
      <c r="AC35" s="39"/>
      <c r="AD35" s="39"/>
      <c r="AE35" s="39"/>
    </row>
    <row r="36" s="2" customFormat="1" ht="14.4" customHeight="1">
      <c r="A36" s="39"/>
      <c r="B36" s="45"/>
      <c r="C36" s="39"/>
      <c r="D36" s="39"/>
      <c r="E36" s="39"/>
      <c r="F36" s="157" t="s">
        <v>39</v>
      </c>
      <c r="G36" s="39"/>
      <c r="H36" s="39"/>
      <c r="I36" s="157" t="s">
        <v>38</v>
      </c>
      <c r="J36" s="157" t="s">
        <v>40</v>
      </c>
      <c r="K36" s="39"/>
      <c r="L36" s="147"/>
      <c r="S36" s="39"/>
      <c r="T36" s="39"/>
      <c r="U36" s="39"/>
      <c r="V36" s="39"/>
      <c r="W36" s="39"/>
      <c r="X36" s="39"/>
      <c r="Y36" s="39"/>
      <c r="Z36" s="39"/>
      <c r="AA36" s="39"/>
      <c r="AB36" s="39"/>
      <c r="AC36" s="39"/>
      <c r="AD36" s="39"/>
      <c r="AE36" s="39"/>
    </row>
    <row r="37" s="2" customFormat="1" ht="14.4" customHeight="1">
      <c r="A37" s="39"/>
      <c r="B37" s="45"/>
      <c r="C37" s="39"/>
      <c r="D37" s="146" t="s">
        <v>41</v>
      </c>
      <c r="E37" s="144" t="s">
        <v>42</v>
      </c>
      <c r="F37" s="158">
        <f>ROUND((SUM(BE91:BE106)),  2)</f>
        <v>0</v>
      </c>
      <c r="G37" s="39"/>
      <c r="H37" s="39"/>
      <c r="I37" s="159">
        <v>0.20999999999999999</v>
      </c>
      <c r="J37" s="158">
        <f>ROUND(((SUM(BE91:BE106))*I37),  2)</f>
        <v>0</v>
      </c>
      <c r="K37" s="39"/>
      <c r="L37" s="147"/>
      <c r="S37" s="39"/>
      <c r="T37" s="39"/>
      <c r="U37" s="39"/>
      <c r="V37" s="39"/>
      <c r="W37" s="39"/>
      <c r="X37" s="39"/>
      <c r="Y37" s="39"/>
      <c r="Z37" s="39"/>
      <c r="AA37" s="39"/>
      <c r="AB37" s="39"/>
      <c r="AC37" s="39"/>
      <c r="AD37" s="39"/>
      <c r="AE37" s="39"/>
    </row>
    <row r="38" s="2" customFormat="1" ht="14.4" customHeight="1">
      <c r="A38" s="39"/>
      <c r="B38" s="45"/>
      <c r="C38" s="39"/>
      <c r="D38" s="39"/>
      <c r="E38" s="144" t="s">
        <v>43</v>
      </c>
      <c r="F38" s="158">
        <f>ROUND((SUM(BF91:BF106)),  2)</f>
        <v>0</v>
      </c>
      <c r="G38" s="39"/>
      <c r="H38" s="39"/>
      <c r="I38" s="159">
        <v>0.14999999999999999</v>
      </c>
      <c r="J38" s="158">
        <f>ROUND(((SUM(BF91:BF106))*I38),  2)</f>
        <v>0</v>
      </c>
      <c r="K38" s="39"/>
      <c r="L38" s="147"/>
      <c r="S38" s="39"/>
      <c r="T38" s="39"/>
      <c r="U38" s="39"/>
      <c r="V38" s="39"/>
      <c r="W38" s="39"/>
      <c r="X38" s="39"/>
      <c r="Y38" s="39"/>
      <c r="Z38" s="39"/>
      <c r="AA38" s="39"/>
      <c r="AB38" s="39"/>
      <c r="AC38" s="39"/>
      <c r="AD38" s="39"/>
      <c r="AE38" s="39"/>
    </row>
    <row r="39" hidden="1" s="2" customFormat="1" ht="14.4" customHeight="1">
      <c r="A39" s="39"/>
      <c r="B39" s="45"/>
      <c r="C39" s="39"/>
      <c r="D39" s="39"/>
      <c r="E39" s="144" t="s">
        <v>44</v>
      </c>
      <c r="F39" s="158">
        <f>ROUND((SUM(BG91:BG106)),  2)</f>
        <v>0</v>
      </c>
      <c r="G39" s="39"/>
      <c r="H39" s="39"/>
      <c r="I39" s="159">
        <v>0.20999999999999999</v>
      </c>
      <c r="J39" s="158">
        <f>0</f>
        <v>0</v>
      </c>
      <c r="K39" s="39"/>
      <c r="L39" s="147"/>
      <c r="S39" s="39"/>
      <c r="T39" s="39"/>
      <c r="U39" s="39"/>
      <c r="V39" s="39"/>
      <c r="W39" s="39"/>
      <c r="X39" s="39"/>
      <c r="Y39" s="39"/>
      <c r="Z39" s="39"/>
      <c r="AA39" s="39"/>
      <c r="AB39" s="39"/>
      <c r="AC39" s="39"/>
      <c r="AD39" s="39"/>
      <c r="AE39" s="39"/>
    </row>
    <row r="40" hidden="1" s="2" customFormat="1" ht="14.4" customHeight="1">
      <c r="A40" s="39"/>
      <c r="B40" s="45"/>
      <c r="C40" s="39"/>
      <c r="D40" s="39"/>
      <c r="E40" s="144" t="s">
        <v>45</v>
      </c>
      <c r="F40" s="158">
        <f>ROUND((SUM(BH91:BH106)),  2)</f>
        <v>0</v>
      </c>
      <c r="G40" s="39"/>
      <c r="H40" s="39"/>
      <c r="I40" s="159">
        <v>0.14999999999999999</v>
      </c>
      <c r="J40" s="158">
        <f>0</f>
        <v>0</v>
      </c>
      <c r="K40" s="39"/>
      <c r="L40" s="147"/>
      <c r="S40" s="39"/>
      <c r="T40" s="39"/>
      <c r="U40" s="39"/>
      <c r="V40" s="39"/>
      <c r="W40" s="39"/>
      <c r="X40" s="39"/>
      <c r="Y40" s="39"/>
      <c r="Z40" s="39"/>
      <c r="AA40" s="39"/>
      <c r="AB40" s="39"/>
      <c r="AC40" s="39"/>
      <c r="AD40" s="39"/>
      <c r="AE40" s="39"/>
    </row>
    <row r="41" hidden="1" s="2" customFormat="1" ht="14.4" customHeight="1">
      <c r="A41" s="39"/>
      <c r="B41" s="45"/>
      <c r="C41" s="39"/>
      <c r="D41" s="39"/>
      <c r="E41" s="144" t="s">
        <v>46</v>
      </c>
      <c r="F41" s="158">
        <f>ROUND((SUM(BI91:BI106)),  2)</f>
        <v>0</v>
      </c>
      <c r="G41" s="39"/>
      <c r="H41" s="39"/>
      <c r="I41" s="159">
        <v>0</v>
      </c>
      <c r="J41" s="158">
        <f>0</f>
        <v>0</v>
      </c>
      <c r="K41" s="39"/>
      <c r="L41" s="147"/>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147"/>
      <c r="S42" s="39"/>
      <c r="T42" s="39"/>
      <c r="U42" s="39"/>
      <c r="V42" s="39"/>
      <c r="W42" s="39"/>
      <c r="X42" s="39"/>
      <c r="Y42" s="39"/>
      <c r="Z42" s="39"/>
      <c r="AA42" s="39"/>
      <c r="AB42" s="39"/>
      <c r="AC42" s="39"/>
      <c r="AD42" s="39"/>
      <c r="AE42" s="39"/>
    </row>
    <row r="43" s="2" customFormat="1" ht="25.44" customHeight="1">
      <c r="A43" s="39"/>
      <c r="B43" s="45"/>
      <c r="C43" s="160"/>
      <c r="D43" s="161" t="s">
        <v>47</v>
      </c>
      <c r="E43" s="162"/>
      <c r="F43" s="162"/>
      <c r="G43" s="163" t="s">
        <v>48</v>
      </c>
      <c r="H43" s="164" t="s">
        <v>49</v>
      </c>
      <c r="I43" s="162"/>
      <c r="J43" s="165">
        <f>SUM(J34:J41)</f>
        <v>0</v>
      </c>
      <c r="K43" s="166"/>
      <c r="L43" s="147"/>
      <c r="S43" s="39"/>
      <c r="T43" s="39"/>
      <c r="U43" s="39"/>
      <c r="V43" s="39"/>
      <c r="W43" s="39"/>
      <c r="X43" s="39"/>
      <c r="Y43" s="39"/>
      <c r="Z43" s="39"/>
      <c r="AA43" s="39"/>
      <c r="AB43" s="39"/>
      <c r="AC43" s="39"/>
      <c r="AD43" s="39"/>
      <c r="AE43" s="39"/>
    </row>
    <row r="44" s="2" customFormat="1" ht="14.4" customHeight="1">
      <c r="A44" s="39"/>
      <c r="B44" s="167"/>
      <c r="C44" s="168"/>
      <c r="D44" s="168"/>
      <c r="E44" s="168"/>
      <c r="F44" s="168"/>
      <c r="G44" s="168"/>
      <c r="H44" s="168"/>
      <c r="I44" s="168"/>
      <c r="J44" s="168"/>
      <c r="K44" s="168"/>
      <c r="L44" s="147"/>
      <c r="S44" s="39"/>
      <c r="T44" s="39"/>
      <c r="U44" s="39"/>
      <c r="V44" s="39"/>
      <c r="W44" s="39"/>
      <c r="X44" s="39"/>
      <c r="Y44" s="39"/>
      <c r="Z44" s="39"/>
      <c r="AA44" s="39"/>
      <c r="AB44" s="39"/>
      <c r="AC44" s="39"/>
      <c r="AD44" s="39"/>
      <c r="AE44" s="39"/>
    </row>
    <row r="48" s="2" customFormat="1" ht="6.96" customHeight="1">
      <c r="A48" s="39"/>
      <c r="B48" s="169"/>
      <c r="C48" s="170"/>
      <c r="D48" s="170"/>
      <c r="E48" s="170"/>
      <c r="F48" s="170"/>
      <c r="G48" s="170"/>
      <c r="H48" s="170"/>
      <c r="I48" s="170"/>
      <c r="J48" s="170"/>
      <c r="K48" s="170"/>
      <c r="L48" s="147"/>
      <c r="S48" s="39"/>
      <c r="T48" s="39"/>
      <c r="U48" s="39"/>
      <c r="V48" s="39"/>
      <c r="W48" s="39"/>
      <c r="X48" s="39"/>
      <c r="Y48" s="39"/>
      <c r="Z48" s="39"/>
      <c r="AA48" s="39"/>
      <c r="AB48" s="39"/>
      <c r="AC48" s="39"/>
      <c r="AD48" s="39"/>
      <c r="AE48" s="39"/>
    </row>
    <row r="49" s="2" customFormat="1" ht="24.96" customHeight="1">
      <c r="A49" s="39"/>
      <c r="B49" s="40"/>
      <c r="C49" s="24" t="s">
        <v>154</v>
      </c>
      <c r="D49" s="41"/>
      <c r="E49" s="41"/>
      <c r="F49" s="41"/>
      <c r="G49" s="41"/>
      <c r="H49" s="41"/>
      <c r="I49" s="41"/>
      <c r="J49" s="41"/>
      <c r="K49" s="41"/>
      <c r="L49" s="147"/>
      <c r="S49" s="39"/>
      <c r="T49" s="39"/>
      <c r="U49" s="39"/>
      <c r="V49" s="39"/>
      <c r="W49" s="39"/>
      <c r="X49" s="39"/>
      <c r="Y49" s="39"/>
      <c r="Z49" s="39"/>
      <c r="AA49" s="39"/>
      <c r="AB49" s="39"/>
      <c r="AC49" s="39"/>
      <c r="AD49" s="39"/>
      <c r="AE49" s="39"/>
    </row>
    <row r="50" s="2" customFormat="1" ht="6.96" customHeight="1">
      <c r="A50" s="39"/>
      <c r="B50" s="40"/>
      <c r="C50" s="41"/>
      <c r="D50" s="41"/>
      <c r="E50" s="41"/>
      <c r="F50" s="41"/>
      <c r="G50" s="41"/>
      <c r="H50" s="41"/>
      <c r="I50" s="41"/>
      <c r="J50" s="41"/>
      <c r="K50" s="41"/>
      <c r="L50" s="147"/>
      <c r="S50" s="39"/>
      <c r="T50" s="39"/>
      <c r="U50" s="39"/>
      <c r="V50" s="39"/>
      <c r="W50" s="39"/>
      <c r="X50" s="39"/>
      <c r="Y50" s="39"/>
      <c r="Z50" s="39"/>
      <c r="AA50" s="39"/>
      <c r="AB50" s="39"/>
      <c r="AC50" s="39"/>
      <c r="AD50" s="39"/>
      <c r="AE50" s="39"/>
    </row>
    <row r="51" s="2" customFormat="1" ht="12" customHeight="1">
      <c r="A51" s="39"/>
      <c r="B51" s="40"/>
      <c r="C51" s="33" t="s">
        <v>16</v>
      </c>
      <c r="D51" s="41"/>
      <c r="E51" s="41"/>
      <c r="F51" s="41"/>
      <c r="G51" s="41"/>
      <c r="H51" s="41"/>
      <c r="I51" s="41"/>
      <c r="J51" s="41"/>
      <c r="K51" s="41"/>
      <c r="L51" s="147"/>
      <c r="S51" s="39"/>
      <c r="T51" s="39"/>
      <c r="U51" s="39"/>
      <c r="V51" s="39"/>
      <c r="W51" s="39"/>
      <c r="X51" s="39"/>
      <c r="Y51" s="39"/>
      <c r="Z51" s="39"/>
      <c r="AA51" s="39"/>
      <c r="AB51" s="39"/>
      <c r="AC51" s="39"/>
      <c r="AD51" s="39"/>
      <c r="AE51" s="39"/>
    </row>
    <row r="52" s="2" customFormat="1" ht="16.5" customHeight="1">
      <c r="A52" s="39"/>
      <c r="B52" s="40"/>
      <c r="C52" s="41"/>
      <c r="D52" s="41"/>
      <c r="E52" s="171" t="str">
        <f>E7</f>
        <v>Oprava geometrických parametrů koleje 2023 u ST Ústí nad Labem</v>
      </c>
      <c r="F52" s="33"/>
      <c r="G52" s="33"/>
      <c r="H52" s="33"/>
      <c r="I52" s="41"/>
      <c r="J52" s="41"/>
      <c r="K52" s="41"/>
      <c r="L52" s="147"/>
      <c r="S52" s="39"/>
      <c r="T52" s="39"/>
      <c r="U52" s="39"/>
      <c r="V52" s="39"/>
      <c r="W52" s="39"/>
      <c r="X52" s="39"/>
      <c r="Y52" s="39"/>
      <c r="Z52" s="39"/>
      <c r="AA52" s="39"/>
      <c r="AB52" s="39"/>
      <c r="AC52" s="39"/>
      <c r="AD52" s="39"/>
      <c r="AE52" s="39"/>
    </row>
    <row r="53" s="1" customFormat="1" ht="12" customHeight="1">
      <c r="B53" s="22"/>
      <c r="C53" s="33" t="s">
        <v>148</v>
      </c>
      <c r="D53" s="23"/>
      <c r="E53" s="23"/>
      <c r="F53" s="23"/>
      <c r="G53" s="23"/>
      <c r="H53" s="23"/>
      <c r="I53" s="23"/>
      <c r="J53" s="23"/>
      <c r="K53" s="23"/>
      <c r="L53" s="21"/>
    </row>
    <row r="54" s="1" customFormat="1" ht="16.5" customHeight="1">
      <c r="B54" s="22"/>
      <c r="C54" s="23"/>
      <c r="D54" s="23"/>
      <c r="E54" s="171" t="s">
        <v>149</v>
      </c>
      <c r="F54" s="23"/>
      <c r="G54" s="23"/>
      <c r="H54" s="23"/>
      <c r="I54" s="23"/>
      <c r="J54" s="23"/>
      <c r="K54" s="23"/>
      <c r="L54" s="21"/>
    </row>
    <row r="55" s="1" customFormat="1" ht="12" customHeight="1">
      <c r="B55" s="22"/>
      <c r="C55" s="33" t="s">
        <v>150</v>
      </c>
      <c r="D55" s="23"/>
      <c r="E55" s="23"/>
      <c r="F55" s="23"/>
      <c r="G55" s="23"/>
      <c r="H55" s="23"/>
      <c r="I55" s="23"/>
      <c r="J55" s="23"/>
      <c r="K55" s="23"/>
      <c r="L55" s="21"/>
    </row>
    <row r="56" s="2" customFormat="1" ht="16.5" customHeight="1">
      <c r="A56" s="39"/>
      <c r="B56" s="40"/>
      <c r="C56" s="41"/>
      <c r="D56" s="41"/>
      <c r="E56" s="172" t="s">
        <v>151</v>
      </c>
      <c r="F56" s="41"/>
      <c r="G56" s="41"/>
      <c r="H56" s="41"/>
      <c r="I56" s="41"/>
      <c r="J56" s="41"/>
      <c r="K56" s="41"/>
      <c r="L56" s="147"/>
      <c r="S56" s="39"/>
      <c r="T56" s="39"/>
      <c r="U56" s="39"/>
      <c r="V56" s="39"/>
      <c r="W56" s="39"/>
      <c r="X56" s="39"/>
      <c r="Y56" s="39"/>
      <c r="Z56" s="39"/>
      <c r="AA56" s="39"/>
      <c r="AB56" s="39"/>
      <c r="AC56" s="39"/>
      <c r="AD56" s="39"/>
      <c r="AE56" s="39"/>
    </row>
    <row r="57" s="2" customFormat="1" ht="12" customHeight="1">
      <c r="A57" s="39"/>
      <c r="B57" s="40"/>
      <c r="C57" s="33" t="s">
        <v>524</v>
      </c>
      <c r="D57" s="41"/>
      <c r="E57" s="41"/>
      <c r="F57" s="41"/>
      <c r="G57" s="41"/>
      <c r="H57" s="41"/>
      <c r="I57" s="41"/>
      <c r="J57" s="41"/>
      <c r="K57" s="41"/>
      <c r="L57" s="147"/>
      <c r="S57" s="39"/>
      <c r="T57" s="39"/>
      <c r="U57" s="39"/>
      <c r="V57" s="39"/>
      <c r="W57" s="39"/>
      <c r="X57" s="39"/>
      <c r="Y57" s="39"/>
      <c r="Z57" s="39"/>
      <c r="AA57" s="39"/>
      <c r="AB57" s="39"/>
      <c r="AC57" s="39"/>
      <c r="AD57" s="39"/>
      <c r="AE57" s="39"/>
    </row>
    <row r="58" s="2" customFormat="1" ht="16.5" customHeight="1">
      <c r="A58" s="39"/>
      <c r="B58" s="40"/>
      <c r="C58" s="41"/>
      <c r="D58" s="41"/>
      <c r="E58" s="70" t="str">
        <f>E13</f>
        <v>10b - SO 10b - PS Lovosice</v>
      </c>
      <c r="F58" s="41"/>
      <c r="G58" s="41"/>
      <c r="H58" s="41"/>
      <c r="I58" s="41"/>
      <c r="J58" s="41"/>
      <c r="K58" s="41"/>
      <c r="L58" s="147"/>
      <c r="S58" s="39"/>
      <c r="T58" s="39"/>
      <c r="U58" s="39"/>
      <c r="V58" s="39"/>
      <c r="W58" s="39"/>
      <c r="X58" s="39"/>
      <c r="Y58" s="39"/>
      <c r="Z58" s="39"/>
      <c r="AA58" s="39"/>
      <c r="AB58" s="39"/>
      <c r="AC58" s="39"/>
      <c r="AD58" s="39"/>
      <c r="AE58" s="39"/>
    </row>
    <row r="59" s="2" customFormat="1" ht="6.96" customHeight="1">
      <c r="A59" s="39"/>
      <c r="B59" s="40"/>
      <c r="C59" s="41"/>
      <c r="D59" s="41"/>
      <c r="E59" s="41"/>
      <c r="F59" s="41"/>
      <c r="G59" s="41"/>
      <c r="H59" s="41"/>
      <c r="I59" s="41"/>
      <c r="J59" s="41"/>
      <c r="K59" s="41"/>
      <c r="L59" s="147"/>
      <c r="S59" s="39"/>
      <c r="T59" s="39"/>
      <c r="U59" s="39"/>
      <c r="V59" s="39"/>
      <c r="W59" s="39"/>
      <c r="X59" s="39"/>
      <c r="Y59" s="39"/>
      <c r="Z59" s="39"/>
      <c r="AA59" s="39"/>
      <c r="AB59" s="39"/>
      <c r="AC59" s="39"/>
      <c r="AD59" s="39"/>
      <c r="AE59" s="39"/>
    </row>
    <row r="60" s="2" customFormat="1" ht="12" customHeight="1">
      <c r="A60" s="39"/>
      <c r="B60" s="40"/>
      <c r="C60" s="33" t="s">
        <v>21</v>
      </c>
      <c r="D60" s="41"/>
      <c r="E60" s="41"/>
      <c r="F60" s="28" t="str">
        <f>F16</f>
        <v xml:space="preserve"> </v>
      </c>
      <c r="G60" s="41"/>
      <c r="H60" s="41"/>
      <c r="I60" s="33" t="s">
        <v>23</v>
      </c>
      <c r="J60" s="73" t="str">
        <f>IF(J16="","",J16)</f>
        <v>21. 2. 2023</v>
      </c>
      <c r="K60" s="41"/>
      <c r="L60" s="147"/>
      <c r="S60" s="39"/>
      <c r="T60" s="39"/>
      <c r="U60" s="39"/>
      <c r="V60" s="39"/>
      <c r="W60" s="39"/>
      <c r="X60" s="39"/>
      <c r="Y60" s="39"/>
      <c r="Z60" s="39"/>
      <c r="AA60" s="39"/>
      <c r="AB60" s="39"/>
      <c r="AC60" s="39"/>
      <c r="AD60" s="39"/>
      <c r="AE60" s="39"/>
    </row>
    <row r="61" s="2" customFormat="1" ht="6.96" customHeight="1">
      <c r="A61" s="39"/>
      <c r="B61" s="40"/>
      <c r="C61" s="41"/>
      <c r="D61" s="41"/>
      <c r="E61" s="41"/>
      <c r="F61" s="41"/>
      <c r="G61" s="41"/>
      <c r="H61" s="41"/>
      <c r="I61" s="41"/>
      <c r="J61" s="41"/>
      <c r="K61" s="41"/>
      <c r="L61" s="147"/>
      <c r="S61" s="39"/>
      <c r="T61" s="39"/>
      <c r="U61" s="39"/>
      <c r="V61" s="39"/>
      <c r="W61" s="39"/>
      <c r="X61" s="39"/>
      <c r="Y61" s="39"/>
      <c r="Z61" s="39"/>
      <c r="AA61" s="39"/>
      <c r="AB61" s="39"/>
      <c r="AC61" s="39"/>
      <c r="AD61" s="39"/>
      <c r="AE61" s="39"/>
    </row>
    <row r="62" s="2" customFormat="1" ht="15.15" customHeight="1">
      <c r="A62" s="39"/>
      <c r="B62" s="40"/>
      <c r="C62" s="33" t="s">
        <v>25</v>
      </c>
      <c r="D62" s="41"/>
      <c r="E62" s="41"/>
      <c r="F62" s="28" t="str">
        <f>E19</f>
        <v>OŘ Ústí nad Labem</v>
      </c>
      <c r="G62" s="41"/>
      <c r="H62" s="41"/>
      <c r="I62" s="33" t="s">
        <v>31</v>
      </c>
      <c r="J62" s="37" t="str">
        <f>E25</f>
        <v xml:space="preserve"> </v>
      </c>
      <c r="K62" s="41"/>
      <c r="L62" s="147"/>
      <c r="S62" s="39"/>
      <c r="T62" s="39"/>
      <c r="U62" s="39"/>
      <c r="V62" s="39"/>
      <c r="W62" s="39"/>
      <c r="X62" s="39"/>
      <c r="Y62" s="39"/>
      <c r="Z62" s="39"/>
      <c r="AA62" s="39"/>
      <c r="AB62" s="39"/>
      <c r="AC62" s="39"/>
      <c r="AD62" s="39"/>
      <c r="AE62" s="39"/>
    </row>
    <row r="63" s="2" customFormat="1" ht="15.15" customHeight="1">
      <c r="A63" s="39"/>
      <c r="B63" s="40"/>
      <c r="C63" s="33" t="s">
        <v>29</v>
      </c>
      <c r="D63" s="41"/>
      <c r="E63" s="41"/>
      <c r="F63" s="28" t="str">
        <f>IF(E22="","",E22)</f>
        <v>Vyplň údaj</v>
      </c>
      <c r="G63" s="41"/>
      <c r="H63" s="41"/>
      <c r="I63" s="33" t="s">
        <v>33</v>
      </c>
      <c r="J63" s="37" t="str">
        <f>E28</f>
        <v>Tomáš Šrédl</v>
      </c>
      <c r="K63" s="41"/>
      <c r="L63" s="147"/>
      <c r="S63" s="39"/>
      <c r="T63" s="39"/>
      <c r="U63" s="39"/>
      <c r="V63" s="39"/>
      <c r="W63" s="39"/>
      <c r="X63" s="39"/>
      <c r="Y63" s="39"/>
      <c r="Z63" s="39"/>
      <c r="AA63" s="39"/>
      <c r="AB63" s="39"/>
      <c r="AC63" s="39"/>
      <c r="AD63" s="39"/>
      <c r="AE63" s="39"/>
    </row>
    <row r="64" s="2" customFormat="1" ht="10.32" customHeight="1">
      <c r="A64" s="39"/>
      <c r="B64" s="40"/>
      <c r="C64" s="41"/>
      <c r="D64" s="41"/>
      <c r="E64" s="41"/>
      <c r="F64" s="41"/>
      <c r="G64" s="41"/>
      <c r="H64" s="41"/>
      <c r="I64" s="41"/>
      <c r="J64" s="41"/>
      <c r="K64" s="41"/>
      <c r="L64" s="147"/>
      <c r="S64" s="39"/>
      <c r="T64" s="39"/>
      <c r="U64" s="39"/>
      <c r="V64" s="39"/>
      <c r="W64" s="39"/>
      <c r="X64" s="39"/>
      <c r="Y64" s="39"/>
      <c r="Z64" s="39"/>
      <c r="AA64" s="39"/>
      <c r="AB64" s="39"/>
      <c r="AC64" s="39"/>
      <c r="AD64" s="39"/>
      <c r="AE64" s="39"/>
    </row>
    <row r="65" s="2" customFormat="1" ht="29.28" customHeight="1">
      <c r="A65" s="39"/>
      <c r="B65" s="40"/>
      <c r="C65" s="173" t="s">
        <v>155</v>
      </c>
      <c r="D65" s="174"/>
      <c r="E65" s="174"/>
      <c r="F65" s="174"/>
      <c r="G65" s="174"/>
      <c r="H65" s="174"/>
      <c r="I65" s="174"/>
      <c r="J65" s="175" t="s">
        <v>156</v>
      </c>
      <c r="K65" s="174"/>
      <c r="L65" s="147"/>
      <c r="S65" s="39"/>
      <c r="T65" s="39"/>
      <c r="U65" s="39"/>
      <c r="V65" s="39"/>
      <c r="W65" s="39"/>
      <c r="X65" s="39"/>
      <c r="Y65" s="39"/>
      <c r="Z65" s="39"/>
      <c r="AA65" s="39"/>
      <c r="AB65" s="39"/>
      <c r="AC65" s="39"/>
      <c r="AD65" s="39"/>
      <c r="AE65" s="39"/>
    </row>
    <row r="66" s="2" customFormat="1" ht="10.32" customHeight="1">
      <c r="A66" s="39"/>
      <c r="B66" s="40"/>
      <c r="C66" s="41"/>
      <c r="D66" s="41"/>
      <c r="E66" s="41"/>
      <c r="F66" s="41"/>
      <c r="G66" s="41"/>
      <c r="H66" s="41"/>
      <c r="I66" s="41"/>
      <c r="J66" s="41"/>
      <c r="K66" s="41"/>
      <c r="L66" s="147"/>
      <c r="S66" s="39"/>
      <c r="T66" s="39"/>
      <c r="U66" s="39"/>
      <c r="V66" s="39"/>
      <c r="W66" s="39"/>
      <c r="X66" s="39"/>
      <c r="Y66" s="39"/>
      <c r="Z66" s="39"/>
      <c r="AA66" s="39"/>
      <c r="AB66" s="39"/>
      <c r="AC66" s="39"/>
      <c r="AD66" s="39"/>
      <c r="AE66" s="39"/>
    </row>
    <row r="67" s="2" customFormat="1" ht="22.8" customHeight="1">
      <c r="A67" s="39"/>
      <c r="B67" s="40"/>
      <c r="C67" s="176" t="s">
        <v>69</v>
      </c>
      <c r="D67" s="41"/>
      <c r="E67" s="41"/>
      <c r="F67" s="41"/>
      <c r="G67" s="41"/>
      <c r="H67" s="41"/>
      <c r="I67" s="41"/>
      <c r="J67" s="103">
        <f>J91</f>
        <v>0</v>
      </c>
      <c r="K67" s="41"/>
      <c r="L67" s="147"/>
      <c r="S67" s="39"/>
      <c r="T67" s="39"/>
      <c r="U67" s="39"/>
      <c r="V67" s="39"/>
      <c r="W67" s="39"/>
      <c r="X67" s="39"/>
      <c r="Y67" s="39"/>
      <c r="Z67" s="39"/>
      <c r="AA67" s="39"/>
      <c r="AB67" s="39"/>
      <c r="AC67" s="39"/>
      <c r="AD67" s="39"/>
      <c r="AE67" s="39"/>
      <c r="AU67" s="18" t="s">
        <v>157</v>
      </c>
    </row>
    <row r="68" s="2" customFormat="1" ht="21.84" customHeight="1">
      <c r="A68" s="39"/>
      <c r="B68" s="40"/>
      <c r="C68" s="41"/>
      <c r="D68" s="41"/>
      <c r="E68" s="41"/>
      <c r="F68" s="41"/>
      <c r="G68" s="41"/>
      <c r="H68" s="41"/>
      <c r="I68" s="41"/>
      <c r="J68" s="41"/>
      <c r="K68" s="41"/>
      <c r="L68" s="147"/>
      <c r="S68" s="39"/>
      <c r="T68" s="39"/>
      <c r="U68" s="39"/>
      <c r="V68" s="39"/>
      <c r="W68" s="39"/>
      <c r="X68" s="39"/>
      <c r="Y68" s="39"/>
      <c r="Z68" s="39"/>
      <c r="AA68" s="39"/>
      <c r="AB68" s="39"/>
      <c r="AC68" s="39"/>
      <c r="AD68" s="39"/>
      <c r="AE68" s="39"/>
    </row>
    <row r="69" s="2" customFormat="1" ht="6.96" customHeight="1">
      <c r="A69" s="39"/>
      <c r="B69" s="60"/>
      <c r="C69" s="61"/>
      <c r="D69" s="61"/>
      <c r="E69" s="61"/>
      <c r="F69" s="61"/>
      <c r="G69" s="61"/>
      <c r="H69" s="61"/>
      <c r="I69" s="61"/>
      <c r="J69" s="61"/>
      <c r="K69" s="61"/>
      <c r="L69" s="147"/>
      <c r="S69" s="39"/>
      <c r="T69" s="39"/>
      <c r="U69" s="39"/>
      <c r="V69" s="39"/>
      <c r="W69" s="39"/>
      <c r="X69" s="39"/>
      <c r="Y69" s="39"/>
      <c r="Z69" s="39"/>
      <c r="AA69" s="39"/>
      <c r="AB69" s="39"/>
      <c r="AC69" s="39"/>
      <c r="AD69" s="39"/>
      <c r="AE69" s="39"/>
    </row>
    <row r="73" s="2" customFormat="1" ht="6.96" customHeight="1">
      <c r="A73" s="39"/>
      <c r="B73" s="62"/>
      <c r="C73" s="63"/>
      <c r="D73" s="63"/>
      <c r="E73" s="63"/>
      <c r="F73" s="63"/>
      <c r="G73" s="63"/>
      <c r="H73" s="63"/>
      <c r="I73" s="63"/>
      <c r="J73" s="63"/>
      <c r="K73" s="63"/>
      <c r="L73" s="147"/>
      <c r="S73" s="39"/>
      <c r="T73" s="39"/>
      <c r="U73" s="39"/>
      <c r="V73" s="39"/>
      <c r="W73" s="39"/>
      <c r="X73" s="39"/>
      <c r="Y73" s="39"/>
      <c r="Z73" s="39"/>
      <c r="AA73" s="39"/>
      <c r="AB73" s="39"/>
      <c r="AC73" s="39"/>
      <c r="AD73" s="39"/>
      <c r="AE73" s="39"/>
    </row>
    <row r="74" s="2" customFormat="1" ht="24.96" customHeight="1">
      <c r="A74" s="39"/>
      <c r="B74" s="40"/>
      <c r="C74" s="24" t="s">
        <v>160</v>
      </c>
      <c r="D74" s="41"/>
      <c r="E74" s="41"/>
      <c r="F74" s="41"/>
      <c r="G74" s="41"/>
      <c r="H74" s="41"/>
      <c r="I74" s="41"/>
      <c r="J74" s="41"/>
      <c r="K74" s="41"/>
      <c r="L74" s="147"/>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47"/>
      <c r="S75" s="39"/>
      <c r="T75" s="39"/>
      <c r="U75" s="39"/>
      <c r="V75" s="39"/>
      <c r="W75" s="39"/>
      <c r="X75" s="39"/>
      <c r="Y75" s="39"/>
      <c r="Z75" s="39"/>
      <c r="AA75" s="39"/>
      <c r="AB75" s="39"/>
      <c r="AC75" s="39"/>
      <c r="AD75" s="39"/>
      <c r="AE75" s="39"/>
    </row>
    <row r="76" s="2" customFormat="1" ht="12" customHeight="1">
      <c r="A76" s="39"/>
      <c r="B76" s="40"/>
      <c r="C76" s="33" t="s">
        <v>16</v>
      </c>
      <c r="D76" s="41"/>
      <c r="E76" s="41"/>
      <c r="F76" s="41"/>
      <c r="G76" s="41"/>
      <c r="H76" s="41"/>
      <c r="I76" s="41"/>
      <c r="J76" s="41"/>
      <c r="K76" s="41"/>
      <c r="L76" s="147"/>
      <c r="S76" s="39"/>
      <c r="T76" s="39"/>
      <c r="U76" s="39"/>
      <c r="V76" s="39"/>
      <c r="W76" s="39"/>
      <c r="X76" s="39"/>
      <c r="Y76" s="39"/>
      <c r="Z76" s="39"/>
      <c r="AA76" s="39"/>
      <c r="AB76" s="39"/>
      <c r="AC76" s="39"/>
      <c r="AD76" s="39"/>
      <c r="AE76" s="39"/>
    </row>
    <row r="77" s="2" customFormat="1" ht="16.5" customHeight="1">
      <c r="A77" s="39"/>
      <c r="B77" s="40"/>
      <c r="C77" s="41"/>
      <c r="D77" s="41"/>
      <c r="E77" s="171" t="str">
        <f>E7</f>
        <v>Oprava geometrických parametrů koleje 2023 u ST Ústí nad Labem</v>
      </c>
      <c r="F77" s="33"/>
      <c r="G77" s="33"/>
      <c r="H77" s="33"/>
      <c r="I77" s="41"/>
      <c r="J77" s="41"/>
      <c r="K77" s="41"/>
      <c r="L77" s="147"/>
      <c r="S77" s="39"/>
      <c r="T77" s="39"/>
      <c r="U77" s="39"/>
      <c r="V77" s="39"/>
      <c r="W77" s="39"/>
      <c r="X77" s="39"/>
      <c r="Y77" s="39"/>
      <c r="Z77" s="39"/>
      <c r="AA77" s="39"/>
      <c r="AB77" s="39"/>
      <c r="AC77" s="39"/>
      <c r="AD77" s="39"/>
      <c r="AE77" s="39"/>
    </row>
    <row r="78" s="1" customFormat="1" ht="12" customHeight="1">
      <c r="B78" s="22"/>
      <c r="C78" s="33" t="s">
        <v>148</v>
      </c>
      <c r="D78" s="23"/>
      <c r="E78" s="23"/>
      <c r="F78" s="23"/>
      <c r="G78" s="23"/>
      <c r="H78" s="23"/>
      <c r="I78" s="23"/>
      <c r="J78" s="23"/>
      <c r="K78" s="23"/>
      <c r="L78" s="21"/>
    </row>
    <row r="79" s="1" customFormat="1" ht="16.5" customHeight="1">
      <c r="B79" s="22"/>
      <c r="C79" s="23"/>
      <c r="D79" s="23"/>
      <c r="E79" s="171" t="s">
        <v>149</v>
      </c>
      <c r="F79" s="23"/>
      <c r="G79" s="23"/>
      <c r="H79" s="23"/>
      <c r="I79" s="23"/>
      <c r="J79" s="23"/>
      <c r="K79" s="23"/>
      <c r="L79" s="21"/>
    </row>
    <row r="80" s="1" customFormat="1" ht="12" customHeight="1">
      <c r="B80" s="22"/>
      <c r="C80" s="33" t="s">
        <v>150</v>
      </c>
      <c r="D80" s="23"/>
      <c r="E80" s="23"/>
      <c r="F80" s="23"/>
      <c r="G80" s="23"/>
      <c r="H80" s="23"/>
      <c r="I80" s="23"/>
      <c r="J80" s="23"/>
      <c r="K80" s="23"/>
      <c r="L80" s="21"/>
    </row>
    <row r="81" s="2" customFormat="1" ht="16.5" customHeight="1">
      <c r="A81" s="39"/>
      <c r="B81" s="40"/>
      <c r="C81" s="41"/>
      <c r="D81" s="41"/>
      <c r="E81" s="172" t="s">
        <v>151</v>
      </c>
      <c r="F81" s="41"/>
      <c r="G81" s="41"/>
      <c r="H81" s="41"/>
      <c r="I81" s="41"/>
      <c r="J81" s="41"/>
      <c r="K81" s="41"/>
      <c r="L81" s="147"/>
      <c r="S81" s="39"/>
      <c r="T81" s="39"/>
      <c r="U81" s="39"/>
      <c r="V81" s="39"/>
      <c r="W81" s="39"/>
      <c r="X81" s="39"/>
      <c r="Y81" s="39"/>
      <c r="Z81" s="39"/>
      <c r="AA81" s="39"/>
      <c r="AB81" s="39"/>
      <c r="AC81" s="39"/>
      <c r="AD81" s="39"/>
      <c r="AE81" s="39"/>
    </row>
    <row r="82" s="2" customFormat="1" ht="12" customHeight="1">
      <c r="A82" s="39"/>
      <c r="B82" s="40"/>
      <c r="C82" s="33" t="s">
        <v>524</v>
      </c>
      <c r="D82" s="41"/>
      <c r="E82" s="41"/>
      <c r="F82" s="41"/>
      <c r="G82" s="41"/>
      <c r="H82" s="41"/>
      <c r="I82" s="41"/>
      <c r="J82" s="41"/>
      <c r="K82" s="41"/>
      <c r="L82" s="147"/>
      <c r="S82" s="39"/>
      <c r="T82" s="39"/>
      <c r="U82" s="39"/>
      <c r="V82" s="39"/>
      <c r="W82" s="39"/>
      <c r="X82" s="39"/>
      <c r="Y82" s="39"/>
      <c r="Z82" s="39"/>
      <c r="AA82" s="39"/>
      <c r="AB82" s="39"/>
      <c r="AC82" s="39"/>
      <c r="AD82" s="39"/>
      <c r="AE82" s="39"/>
    </row>
    <row r="83" s="2" customFormat="1" ht="16.5" customHeight="1">
      <c r="A83" s="39"/>
      <c r="B83" s="40"/>
      <c r="C83" s="41"/>
      <c r="D83" s="41"/>
      <c r="E83" s="70" t="str">
        <f>E13</f>
        <v>10b - SO 10b - PS Lovosice</v>
      </c>
      <c r="F83" s="41"/>
      <c r="G83" s="41"/>
      <c r="H83" s="41"/>
      <c r="I83" s="41"/>
      <c r="J83" s="41"/>
      <c r="K83" s="41"/>
      <c r="L83" s="147"/>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47"/>
      <c r="S84" s="39"/>
      <c r="T84" s="39"/>
      <c r="U84" s="39"/>
      <c r="V84" s="39"/>
      <c r="W84" s="39"/>
      <c r="X84" s="39"/>
      <c r="Y84" s="39"/>
      <c r="Z84" s="39"/>
      <c r="AA84" s="39"/>
      <c r="AB84" s="39"/>
      <c r="AC84" s="39"/>
      <c r="AD84" s="39"/>
      <c r="AE84" s="39"/>
    </row>
    <row r="85" s="2" customFormat="1" ht="12" customHeight="1">
      <c r="A85" s="39"/>
      <c r="B85" s="40"/>
      <c r="C85" s="33" t="s">
        <v>21</v>
      </c>
      <c r="D85" s="41"/>
      <c r="E85" s="41"/>
      <c r="F85" s="28" t="str">
        <f>F16</f>
        <v xml:space="preserve"> </v>
      </c>
      <c r="G85" s="41"/>
      <c r="H85" s="41"/>
      <c r="I85" s="33" t="s">
        <v>23</v>
      </c>
      <c r="J85" s="73" t="str">
        <f>IF(J16="","",J16)</f>
        <v>21. 2. 2023</v>
      </c>
      <c r="K85" s="41"/>
      <c r="L85" s="147"/>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41"/>
      <c r="J86" s="41"/>
      <c r="K86" s="41"/>
      <c r="L86" s="147"/>
      <c r="S86" s="39"/>
      <c r="T86" s="39"/>
      <c r="U86" s="39"/>
      <c r="V86" s="39"/>
      <c r="W86" s="39"/>
      <c r="X86" s="39"/>
      <c r="Y86" s="39"/>
      <c r="Z86" s="39"/>
      <c r="AA86" s="39"/>
      <c r="AB86" s="39"/>
      <c r="AC86" s="39"/>
      <c r="AD86" s="39"/>
      <c r="AE86" s="39"/>
    </row>
    <row r="87" s="2" customFormat="1" ht="15.15" customHeight="1">
      <c r="A87" s="39"/>
      <c r="B87" s="40"/>
      <c r="C87" s="33" t="s">
        <v>25</v>
      </c>
      <c r="D87" s="41"/>
      <c r="E87" s="41"/>
      <c r="F87" s="28" t="str">
        <f>E19</f>
        <v>OŘ Ústí nad Labem</v>
      </c>
      <c r="G87" s="41"/>
      <c r="H87" s="41"/>
      <c r="I87" s="33" t="s">
        <v>31</v>
      </c>
      <c r="J87" s="37" t="str">
        <f>E25</f>
        <v xml:space="preserve"> </v>
      </c>
      <c r="K87" s="41"/>
      <c r="L87" s="147"/>
      <c r="S87" s="39"/>
      <c r="T87" s="39"/>
      <c r="U87" s="39"/>
      <c r="V87" s="39"/>
      <c r="W87" s="39"/>
      <c r="X87" s="39"/>
      <c r="Y87" s="39"/>
      <c r="Z87" s="39"/>
      <c r="AA87" s="39"/>
      <c r="AB87" s="39"/>
      <c r="AC87" s="39"/>
      <c r="AD87" s="39"/>
      <c r="AE87" s="39"/>
    </row>
    <row r="88" s="2" customFormat="1" ht="15.15" customHeight="1">
      <c r="A88" s="39"/>
      <c r="B88" s="40"/>
      <c r="C88" s="33" t="s">
        <v>29</v>
      </c>
      <c r="D88" s="41"/>
      <c r="E88" s="41"/>
      <c r="F88" s="28" t="str">
        <f>IF(E22="","",E22)</f>
        <v>Vyplň údaj</v>
      </c>
      <c r="G88" s="41"/>
      <c r="H88" s="41"/>
      <c r="I88" s="33" t="s">
        <v>33</v>
      </c>
      <c r="J88" s="37" t="str">
        <f>E28</f>
        <v>Tomáš Šrédl</v>
      </c>
      <c r="K88" s="41"/>
      <c r="L88" s="147"/>
      <c r="S88" s="39"/>
      <c r="T88" s="39"/>
      <c r="U88" s="39"/>
      <c r="V88" s="39"/>
      <c r="W88" s="39"/>
      <c r="X88" s="39"/>
      <c r="Y88" s="39"/>
      <c r="Z88" s="39"/>
      <c r="AA88" s="39"/>
      <c r="AB88" s="39"/>
      <c r="AC88" s="39"/>
      <c r="AD88" s="39"/>
      <c r="AE88" s="39"/>
    </row>
    <row r="89" s="2" customFormat="1" ht="10.32" customHeight="1">
      <c r="A89" s="39"/>
      <c r="B89" s="40"/>
      <c r="C89" s="41"/>
      <c r="D89" s="41"/>
      <c r="E89" s="41"/>
      <c r="F89" s="41"/>
      <c r="G89" s="41"/>
      <c r="H89" s="41"/>
      <c r="I89" s="41"/>
      <c r="J89" s="41"/>
      <c r="K89" s="41"/>
      <c r="L89" s="147"/>
      <c r="S89" s="39"/>
      <c r="T89" s="39"/>
      <c r="U89" s="39"/>
      <c r="V89" s="39"/>
      <c r="W89" s="39"/>
      <c r="X89" s="39"/>
      <c r="Y89" s="39"/>
      <c r="Z89" s="39"/>
      <c r="AA89" s="39"/>
      <c r="AB89" s="39"/>
      <c r="AC89" s="39"/>
      <c r="AD89" s="39"/>
      <c r="AE89" s="39"/>
    </row>
    <row r="90" s="11" customFormat="1" ht="29.28" customHeight="1">
      <c r="A90" s="188"/>
      <c r="B90" s="189"/>
      <c r="C90" s="190" t="s">
        <v>161</v>
      </c>
      <c r="D90" s="191" t="s">
        <v>56</v>
      </c>
      <c r="E90" s="191" t="s">
        <v>52</v>
      </c>
      <c r="F90" s="191" t="s">
        <v>53</v>
      </c>
      <c r="G90" s="191" t="s">
        <v>162</v>
      </c>
      <c r="H90" s="191" t="s">
        <v>163</v>
      </c>
      <c r="I90" s="191" t="s">
        <v>164</v>
      </c>
      <c r="J90" s="191" t="s">
        <v>156</v>
      </c>
      <c r="K90" s="192" t="s">
        <v>165</v>
      </c>
      <c r="L90" s="193"/>
      <c r="M90" s="93" t="s">
        <v>19</v>
      </c>
      <c r="N90" s="94" t="s">
        <v>41</v>
      </c>
      <c r="O90" s="94" t="s">
        <v>166</v>
      </c>
      <c r="P90" s="94" t="s">
        <v>167</v>
      </c>
      <c r="Q90" s="94" t="s">
        <v>168</v>
      </c>
      <c r="R90" s="94" t="s">
        <v>169</v>
      </c>
      <c r="S90" s="94" t="s">
        <v>170</v>
      </c>
      <c r="T90" s="95" t="s">
        <v>171</v>
      </c>
      <c r="U90" s="188"/>
      <c r="V90" s="188"/>
      <c r="W90" s="188"/>
      <c r="X90" s="188"/>
      <c r="Y90" s="188"/>
      <c r="Z90" s="188"/>
      <c r="AA90" s="188"/>
      <c r="AB90" s="188"/>
      <c r="AC90" s="188"/>
      <c r="AD90" s="188"/>
      <c r="AE90" s="188"/>
    </row>
    <row r="91" s="2" customFormat="1" ht="22.8" customHeight="1">
      <c r="A91" s="39"/>
      <c r="B91" s="40"/>
      <c r="C91" s="100" t="s">
        <v>172</v>
      </c>
      <c r="D91" s="41"/>
      <c r="E91" s="41"/>
      <c r="F91" s="41"/>
      <c r="G91" s="41"/>
      <c r="H91" s="41"/>
      <c r="I91" s="41"/>
      <c r="J91" s="194">
        <f>BK91</f>
        <v>0</v>
      </c>
      <c r="K91" s="41"/>
      <c r="L91" s="45"/>
      <c r="M91" s="96"/>
      <c r="N91" s="195"/>
      <c r="O91" s="97"/>
      <c r="P91" s="196">
        <f>SUM(P92:P106)</f>
        <v>0</v>
      </c>
      <c r="Q91" s="97"/>
      <c r="R91" s="196">
        <f>SUM(R92:R106)</f>
        <v>780</v>
      </c>
      <c r="S91" s="97"/>
      <c r="T91" s="197">
        <f>SUM(T92:T106)</f>
        <v>0</v>
      </c>
      <c r="U91" s="39"/>
      <c r="V91" s="39"/>
      <c r="W91" s="39"/>
      <c r="X91" s="39"/>
      <c r="Y91" s="39"/>
      <c r="Z91" s="39"/>
      <c r="AA91" s="39"/>
      <c r="AB91" s="39"/>
      <c r="AC91" s="39"/>
      <c r="AD91" s="39"/>
      <c r="AE91" s="39"/>
      <c r="AT91" s="18" t="s">
        <v>70</v>
      </c>
      <c r="AU91" s="18" t="s">
        <v>157</v>
      </c>
      <c r="BK91" s="198">
        <f>SUM(BK92:BK106)</f>
        <v>0</v>
      </c>
    </row>
    <row r="92" s="2" customFormat="1" ht="37.8" customHeight="1">
      <c r="A92" s="39"/>
      <c r="B92" s="40"/>
      <c r="C92" s="215" t="s">
        <v>78</v>
      </c>
      <c r="D92" s="215" t="s">
        <v>178</v>
      </c>
      <c r="E92" s="216" t="s">
        <v>526</v>
      </c>
      <c r="F92" s="217" t="s">
        <v>527</v>
      </c>
      <c r="G92" s="218" t="s">
        <v>181</v>
      </c>
      <c r="H92" s="219">
        <v>1.8500000000000001</v>
      </c>
      <c r="I92" s="220"/>
      <c r="J92" s="221">
        <f>ROUND(I92*H92,2)</f>
        <v>0</v>
      </c>
      <c r="K92" s="217" t="s">
        <v>182</v>
      </c>
      <c r="L92" s="45"/>
      <c r="M92" s="222" t="s">
        <v>19</v>
      </c>
      <c r="N92" s="223" t="s">
        <v>42</v>
      </c>
      <c r="O92" s="85"/>
      <c r="P92" s="224">
        <f>O92*H92</f>
        <v>0</v>
      </c>
      <c r="Q92" s="224">
        <v>0</v>
      </c>
      <c r="R92" s="224">
        <f>Q92*H92</f>
        <v>0</v>
      </c>
      <c r="S92" s="224">
        <v>0</v>
      </c>
      <c r="T92" s="225">
        <f>S92*H92</f>
        <v>0</v>
      </c>
      <c r="U92" s="39"/>
      <c r="V92" s="39"/>
      <c r="W92" s="39"/>
      <c r="X92" s="39"/>
      <c r="Y92" s="39"/>
      <c r="Z92" s="39"/>
      <c r="AA92" s="39"/>
      <c r="AB92" s="39"/>
      <c r="AC92" s="39"/>
      <c r="AD92" s="39"/>
      <c r="AE92" s="39"/>
      <c r="AR92" s="226" t="s">
        <v>118</v>
      </c>
      <c r="AT92" s="226" t="s">
        <v>178</v>
      </c>
      <c r="AU92" s="226" t="s">
        <v>71</v>
      </c>
      <c r="AY92" s="18" t="s">
        <v>175</v>
      </c>
      <c r="BE92" s="227">
        <f>IF(N92="základní",J92,0)</f>
        <v>0</v>
      </c>
      <c r="BF92" s="227">
        <f>IF(N92="snížená",J92,0)</f>
        <v>0</v>
      </c>
      <c r="BG92" s="227">
        <f>IF(N92="zákl. přenesená",J92,0)</f>
        <v>0</v>
      </c>
      <c r="BH92" s="227">
        <f>IF(N92="sníž. přenesená",J92,0)</f>
        <v>0</v>
      </c>
      <c r="BI92" s="227">
        <f>IF(N92="nulová",J92,0)</f>
        <v>0</v>
      </c>
      <c r="BJ92" s="18" t="s">
        <v>78</v>
      </c>
      <c r="BK92" s="227">
        <f>ROUND(I92*H92,2)</f>
        <v>0</v>
      </c>
      <c r="BL92" s="18" t="s">
        <v>118</v>
      </c>
      <c r="BM92" s="226" t="s">
        <v>528</v>
      </c>
    </row>
    <row r="93" s="13" customFormat="1">
      <c r="A93" s="13"/>
      <c r="B93" s="228"/>
      <c r="C93" s="229"/>
      <c r="D93" s="230" t="s">
        <v>184</v>
      </c>
      <c r="E93" s="231" t="s">
        <v>19</v>
      </c>
      <c r="F93" s="232" t="s">
        <v>539</v>
      </c>
      <c r="G93" s="229"/>
      <c r="H93" s="233">
        <v>1.8500000000000001</v>
      </c>
      <c r="I93" s="234"/>
      <c r="J93" s="229"/>
      <c r="K93" s="229"/>
      <c r="L93" s="235"/>
      <c r="M93" s="236"/>
      <c r="N93" s="237"/>
      <c r="O93" s="237"/>
      <c r="P93" s="237"/>
      <c r="Q93" s="237"/>
      <c r="R93" s="237"/>
      <c r="S93" s="237"/>
      <c r="T93" s="238"/>
      <c r="U93" s="13"/>
      <c r="V93" s="13"/>
      <c r="W93" s="13"/>
      <c r="X93" s="13"/>
      <c r="Y93" s="13"/>
      <c r="Z93" s="13"/>
      <c r="AA93" s="13"/>
      <c r="AB93" s="13"/>
      <c r="AC93" s="13"/>
      <c r="AD93" s="13"/>
      <c r="AE93" s="13"/>
      <c r="AT93" s="239" t="s">
        <v>184</v>
      </c>
      <c r="AU93" s="239" t="s">
        <v>71</v>
      </c>
      <c r="AV93" s="13" t="s">
        <v>80</v>
      </c>
      <c r="AW93" s="13" t="s">
        <v>32</v>
      </c>
      <c r="AX93" s="13" t="s">
        <v>78</v>
      </c>
      <c r="AY93" s="239" t="s">
        <v>175</v>
      </c>
    </row>
    <row r="94" s="2" customFormat="1" ht="37.8" customHeight="1">
      <c r="A94" s="39"/>
      <c r="B94" s="40"/>
      <c r="C94" s="215" t="s">
        <v>80</v>
      </c>
      <c r="D94" s="215" t="s">
        <v>178</v>
      </c>
      <c r="E94" s="216" t="s">
        <v>194</v>
      </c>
      <c r="F94" s="217" t="s">
        <v>195</v>
      </c>
      <c r="G94" s="218" t="s">
        <v>196</v>
      </c>
      <c r="H94" s="219">
        <v>520</v>
      </c>
      <c r="I94" s="220"/>
      <c r="J94" s="221">
        <f>ROUND(I94*H94,2)</f>
        <v>0</v>
      </c>
      <c r="K94" s="217" t="s">
        <v>182</v>
      </c>
      <c r="L94" s="45"/>
      <c r="M94" s="222" t="s">
        <v>19</v>
      </c>
      <c r="N94" s="223" t="s">
        <v>42</v>
      </c>
      <c r="O94" s="85"/>
      <c r="P94" s="224">
        <f>O94*H94</f>
        <v>0</v>
      </c>
      <c r="Q94" s="224">
        <v>0</v>
      </c>
      <c r="R94" s="224">
        <f>Q94*H94</f>
        <v>0</v>
      </c>
      <c r="S94" s="224">
        <v>0</v>
      </c>
      <c r="T94" s="225">
        <f>S94*H94</f>
        <v>0</v>
      </c>
      <c r="U94" s="39"/>
      <c r="V94" s="39"/>
      <c r="W94" s="39"/>
      <c r="X94" s="39"/>
      <c r="Y94" s="39"/>
      <c r="Z94" s="39"/>
      <c r="AA94" s="39"/>
      <c r="AB94" s="39"/>
      <c r="AC94" s="39"/>
      <c r="AD94" s="39"/>
      <c r="AE94" s="39"/>
      <c r="AR94" s="226" t="s">
        <v>118</v>
      </c>
      <c r="AT94" s="226" t="s">
        <v>178</v>
      </c>
      <c r="AU94" s="226" t="s">
        <v>71</v>
      </c>
      <c r="AY94" s="18" t="s">
        <v>175</v>
      </c>
      <c r="BE94" s="227">
        <f>IF(N94="základní",J94,0)</f>
        <v>0</v>
      </c>
      <c r="BF94" s="227">
        <f>IF(N94="snížená",J94,0)</f>
        <v>0</v>
      </c>
      <c r="BG94" s="227">
        <f>IF(N94="zákl. přenesená",J94,0)</f>
        <v>0</v>
      </c>
      <c r="BH94" s="227">
        <f>IF(N94="sníž. přenesená",J94,0)</f>
        <v>0</v>
      </c>
      <c r="BI94" s="227">
        <f>IF(N94="nulová",J94,0)</f>
        <v>0</v>
      </c>
      <c r="BJ94" s="18" t="s">
        <v>78</v>
      </c>
      <c r="BK94" s="227">
        <f>ROUND(I94*H94,2)</f>
        <v>0</v>
      </c>
      <c r="BL94" s="18" t="s">
        <v>118</v>
      </c>
      <c r="BM94" s="226" t="s">
        <v>530</v>
      </c>
    </row>
    <row r="95" s="15" customFormat="1">
      <c r="A95" s="15"/>
      <c r="B95" s="261"/>
      <c r="C95" s="262"/>
      <c r="D95" s="230" t="s">
        <v>184</v>
      </c>
      <c r="E95" s="263" t="s">
        <v>19</v>
      </c>
      <c r="F95" s="264" t="s">
        <v>540</v>
      </c>
      <c r="G95" s="262"/>
      <c r="H95" s="263" t="s">
        <v>19</v>
      </c>
      <c r="I95" s="265"/>
      <c r="J95" s="262"/>
      <c r="K95" s="262"/>
      <c r="L95" s="266"/>
      <c r="M95" s="267"/>
      <c r="N95" s="268"/>
      <c r="O95" s="268"/>
      <c r="P95" s="268"/>
      <c r="Q95" s="268"/>
      <c r="R95" s="268"/>
      <c r="S95" s="268"/>
      <c r="T95" s="269"/>
      <c r="U95" s="15"/>
      <c r="V95" s="15"/>
      <c r="W95" s="15"/>
      <c r="X95" s="15"/>
      <c r="Y95" s="15"/>
      <c r="Z95" s="15"/>
      <c r="AA95" s="15"/>
      <c r="AB95" s="15"/>
      <c r="AC95" s="15"/>
      <c r="AD95" s="15"/>
      <c r="AE95" s="15"/>
      <c r="AT95" s="270" t="s">
        <v>184</v>
      </c>
      <c r="AU95" s="270" t="s">
        <v>71</v>
      </c>
      <c r="AV95" s="15" t="s">
        <v>78</v>
      </c>
      <c r="AW95" s="15" t="s">
        <v>32</v>
      </c>
      <c r="AX95" s="15" t="s">
        <v>71</v>
      </c>
      <c r="AY95" s="270" t="s">
        <v>175</v>
      </c>
    </row>
    <row r="96" s="13" customFormat="1">
      <c r="A96" s="13"/>
      <c r="B96" s="228"/>
      <c r="C96" s="229"/>
      <c r="D96" s="230" t="s">
        <v>184</v>
      </c>
      <c r="E96" s="231" t="s">
        <v>19</v>
      </c>
      <c r="F96" s="232" t="s">
        <v>541</v>
      </c>
      <c r="G96" s="229"/>
      <c r="H96" s="233">
        <v>264</v>
      </c>
      <c r="I96" s="234"/>
      <c r="J96" s="229"/>
      <c r="K96" s="229"/>
      <c r="L96" s="235"/>
      <c r="M96" s="236"/>
      <c r="N96" s="237"/>
      <c r="O96" s="237"/>
      <c r="P96" s="237"/>
      <c r="Q96" s="237"/>
      <c r="R96" s="237"/>
      <c r="S96" s="237"/>
      <c r="T96" s="238"/>
      <c r="U96" s="13"/>
      <c r="V96" s="13"/>
      <c r="W96" s="13"/>
      <c r="X96" s="13"/>
      <c r="Y96" s="13"/>
      <c r="Z96" s="13"/>
      <c r="AA96" s="13"/>
      <c r="AB96" s="13"/>
      <c r="AC96" s="13"/>
      <c r="AD96" s="13"/>
      <c r="AE96" s="13"/>
      <c r="AT96" s="239" t="s">
        <v>184</v>
      </c>
      <c r="AU96" s="239" t="s">
        <v>71</v>
      </c>
      <c r="AV96" s="13" t="s">
        <v>80</v>
      </c>
      <c r="AW96" s="13" t="s">
        <v>32</v>
      </c>
      <c r="AX96" s="13" t="s">
        <v>71</v>
      </c>
      <c r="AY96" s="239" t="s">
        <v>175</v>
      </c>
    </row>
    <row r="97" s="15" customFormat="1">
      <c r="A97" s="15"/>
      <c r="B97" s="261"/>
      <c r="C97" s="262"/>
      <c r="D97" s="230" t="s">
        <v>184</v>
      </c>
      <c r="E97" s="263" t="s">
        <v>19</v>
      </c>
      <c r="F97" s="264" t="s">
        <v>542</v>
      </c>
      <c r="G97" s="262"/>
      <c r="H97" s="263" t="s">
        <v>19</v>
      </c>
      <c r="I97" s="265"/>
      <c r="J97" s="262"/>
      <c r="K97" s="262"/>
      <c r="L97" s="266"/>
      <c r="M97" s="267"/>
      <c r="N97" s="268"/>
      <c r="O97" s="268"/>
      <c r="P97" s="268"/>
      <c r="Q97" s="268"/>
      <c r="R97" s="268"/>
      <c r="S97" s="268"/>
      <c r="T97" s="269"/>
      <c r="U97" s="15"/>
      <c r="V97" s="15"/>
      <c r="W97" s="15"/>
      <c r="X97" s="15"/>
      <c r="Y97" s="15"/>
      <c r="Z97" s="15"/>
      <c r="AA97" s="15"/>
      <c r="AB97" s="15"/>
      <c r="AC97" s="15"/>
      <c r="AD97" s="15"/>
      <c r="AE97" s="15"/>
      <c r="AT97" s="270" t="s">
        <v>184</v>
      </c>
      <c r="AU97" s="270" t="s">
        <v>71</v>
      </c>
      <c r="AV97" s="15" t="s">
        <v>78</v>
      </c>
      <c r="AW97" s="15" t="s">
        <v>32</v>
      </c>
      <c r="AX97" s="15" t="s">
        <v>71</v>
      </c>
      <c r="AY97" s="270" t="s">
        <v>175</v>
      </c>
    </row>
    <row r="98" s="13" customFormat="1">
      <c r="A98" s="13"/>
      <c r="B98" s="228"/>
      <c r="C98" s="229"/>
      <c r="D98" s="230" t="s">
        <v>184</v>
      </c>
      <c r="E98" s="231" t="s">
        <v>19</v>
      </c>
      <c r="F98" s="232" t="s">
        <v>543</v>
      </c>
      <c r="G98" s="229"/>
      <c r="H98" s="233">
        <v>256</v>
      </c>
      <c r="I98" s="234"/>
      <c r="J98" s="229"/>
      <c r="K98" s="229"/>
      <c r="L98" s="235"/>
      <c r="M98" s="236"/>
      <c r="N98" s="237"/>
      <c r="O98" s="237"/>
      <c r="P98" s="237"/>
      <c r="Q98" s="237"/>
      <c r="R98" s="237"/>
      <c r="S98" s="237"/>
      <c r="T98" s="238"/>
      <c r="U98" s="13"/>
      <c r="V98" s="13"/>
      <c r="W98" s="13"/>
      <c r="X98" s="13"/>
      <c r="Y98" s="13"/>
      <c r="Z98" s="13"/>
      <c r="AA98" s="13"/>
      <c r="AB98" s="13"/>
      <c r="AC98" s="13"/>
      <c r="AD98" s="13"/>
      <c r="AE98" s="13"/>
      <c r="AT98" s="239" t="s">
        <v>184</v>
      </c>
      <c r="AU98" s="239" t="s">
        <v>71</v>
      </c>
      <c r="AV98" s="13" t="s">
        <v>80</v>
      </c>
      <c r="AW98" s="13" t="s">
        <v>32</v>
      </c>
      <c r="AX98" s="13" t="s">
        <v>71</v>
      </c>
      <c r="AY98" s="239" t="s">
        <v>175</v>
      </c>
    </row>
    <row r="99" s="14" customFormat="1">
      <c r="A99" s="14"/>
      <c r="B99" s="240"/>
      <c r="C99" s="241"/>
      <c r="D99" s="230" t="s">
        <v>184</v>
      </c>
      <c r="E99" s="242" t="s">
        <v>19</v>
      </c>
      <c r="F99" s="243" t="s">
        <v>190</v>
      </c>
      <c r="G99" s="241"/>
      <c r="H99" s="244">
        <v>520</v>
      </c>
      <c r="I99" s="245"/>
      <c r="J99" s="241"/>
      <c r="K99" s="241"/>
      <c r="L99" s="246"/>
      <c r="M99" s="247"/>
      <c r="N99" s="248"/>
      <c r="O99" s="248"/>
      <c r="P99" s="248"/>
      <c r="Q99" s="248"/>
      <c r="R99" s="248"/>
      <c r="S99" s="248"/>
      <c r="T99" s="249"/>
      <c r="U99" s="14"/>
      <c r="V99" s="14"/>
      <c r="W99" s="14"/>
      <c r="X99" s="14"/>
      <c r="Y99" s="14"/>
      <c r="Z99" s="14"/>
      <c r="AA99" s="14"/>
      <c r="AB99" s="14"/>
      <c r="AC99" s="14"/>
      <c r="AD99" s="14"/>
      <c r="AE99" s="14"/>
      <c r="AT99" s="250" t="s">
        <v>184</v>
      </c>
      <c r="AU99" s="250" t="s">
        <v>71</v>
      </c>
      <c r="AV99" s="14" t="s">
        <v>118</v>
      </c>
      <c r="AW99" s="14" t="s">
        <v>32</v>
      </c>
      <c r="AX99" s="14" t="s">
        <v>78</v>
      </c>
      <c r="AY99" s="250" t="s">
        <v>175</v>
      </c>
    </row>
    <row r="100" s="2" customFormat="1" ht="16.5" customHeight="1">
      <c r="A100" s="39"/>
      <c r="B100" s="40"/>
      <c r="C100" s="251" t="s">
        <v>87</v>
      </c>
      <c r="D100" s="251" t="s">
        <v>199</v>
      </c>
      <c r="E100" s="252" t="s">
        <v>317</v>
      </c>
      <c r="F100" s="253" t="s">
        <v>318</v>
      </c>
      <c r="G100" s="254" t="s">
        <v>202</v>
      </c>
      <c r="H100" s="255">
        <v>780</v>
      </c>
      <c r="I100" s="256"/>
      <c r="J100" s="257">
        <f>ROUND(I100*H100,2)</f>
        <v>0</v>
      </c>
      <c r="K100" s="253" t="s">
        <v>182</v>
      </c>
      <c r="L100" s="258"/>
      <c r="M100" s="259" t="s">
        <v>19</v>
      </c>
      <c r="N100" s="260" t="s">
        <v>42</v>
      </c>
      <c r="O100" s="85"/>
      <c r="P100" s="224">
        <f>O100*H100</f>
        <v>0</v>
      </c>
      <c r="Q100" s="224">
        <v>1</v>
      </c>
      <c r="R100" s="224">
        <f>Q100*H100</f>
        <v>780</v>
      </c>
      <c r="S100" s="224">
        <v>0</v>
      </c>
      <c r="T100" s="225">
        <f>S100*H100</f>
        <v>0</v>
      </c>
      <c r="U100" s="39"/>
      <c r="V100" s="39"/>
      <c r="W100" s="39"/>
      <c r="X100" s="39"/>
      <c r="Y100" s="39"/>
      <c r="Z100" s="39"/>
      <c r="AA100" s="39"/>
      <c r="AB100" s="39"/>
      <c r="AC100" s="39"/>
      <c r="AD100" s="39"/>
      <c r="AE100" s="39"/>
      <c r="AR100" s="226" t="s">
        <v>203</v>
      </c>
      <c r="AT100" s="226" t="s">
        <v>199</v>
      </c>
      <c r="AU100" s="226" t="s">
        <v>71</v>
      </c>
      <c r="AY100" s="18" t="s">
        <v>175</v>
      </c>
      <c r="BE100" s="227">
        <f>IF(N100="základní",J100,0)</f>
        <v>0</v>
      </c>
      <c r="BF100" s="227">
        <f>IF(N100="snížená",J100,0)</f>
        <v>0</v>
      </c>
      <c r="BG100" s="227">
        <f>IF(N100="zákl. přenesená",J100,0)</f>
        <v>0</v>
      </c>
      <c r="BH100" s="227">
        <f>IF(N100="sníž. přenesená",J100,0)</f>
        <v>0</v>
      </c>
      <c r="BI100" s="227">
        <f>IF(N100="nulová",J100,0)</f>
        <v>0</v>
      </c>
      <c r="BJ100" s="18" t="s">
        <v>78</v>
      </c>
      <c r="BK100" s="227">
        <f>ROUND(I100*H100,2)</f>
        <v>0</v>
      </c>
      <c r="BL100" s="18" t="s">
        <v>118</v>
      </c>
      <c r="BM100" s="226" t="s">
        <v>532</v>
      </c>
    </row>
    <row r="101" s="13" customFormat="1">
      <c r="A101" s="13"/>
      <c r="B101" s="228"/>
      <c r="C101" s="229"/>
      <c r="D101" s="230" t="s">
        <v>184</v>
      </c>
      <c r="E101" s="231" t="s">
        <v>19</v>
      </c>
      <c r="F101" s="232" t="s">
        <v>544</v>
      </c>
      <c r="G101" s="229"/>
      <c r="H101" s="233">
        <v>396</v>
      </c>
      <c r="I101" s="234"/>
      <c r="J101" s="229"/>
      <c r="K101" s="229"/>
      <c r="L101" s="235"/>
      <c r="M101" s="236"/>
      <c r="N101" s="237"/>
      <c r="O101" s="237"/>
      <c r="P101" s="237"/>
      <c r="Q101" s="237"/>
      <c r="R101" s="237"/>
      <c r="S101" s="237"/>
      <c r="T101" s="238"/>
      <c r="U101" s="13"/>
      <c r="V101" s="13"/>
      <c r="W101" s="13"/>
      <c r="X101" s="13"/>
      <c r="Y101" s="13"/>
      <c r="Z101" s="13"/>
      <c r="AA101" s="13"/>
      <c r="AB101" s="13"/>
      <c r="AC101" s="13"/>
      <c r="AD101" s="13"/>
      <c r="AE101" s="13"/>
      <c r="AT101" s="239" t="s">
        <v>184</v>
      </c>
      <c r="AU101" s="239" t="s">
        <v>71</v>
      </c>
      <c r="AV101" s="13" t="s">
        <v>80</v>
      </c>
      <c r="AW101" s="13" t="s">
        <v>32</v>
      </c>
      <c r="AX101" s="13" t="s">
        <v>71</v>
      </c>
      <c r="AY101" s="239" t="s">
        <v>175</v>
      </c>
    </row>
    <row r="102" s="13" customFormat="1">
      <c r="A102" s="13"/>
      <c r="B102" s="228"/>
      <c r="C102" s="229"/>
      <c r="D102" s="230" t="s">
        <v>184</v>
      </c>
      <c r="E102" s="231" t="s">
        <v>19</v>
      </c>
      <c r="F102" s="232" t="s">
        <v>545</v>
      </c>
      <c r="G102" s="229"/>
      <c r="H102" s="233">
        <v>384</v>
      </c>
      <c r="I102" s="234"/>
      <c r="J102" s="229"/>
      <c r="K102" s="229"/>
      <c r="L102" s="235"/>
      <c r="M102" s="236"/>
      <c r="N102" s="237"/>
      <c r="O102" s="237"/>
      <c r="P102" s="237"/>
      <c r="Q102" s="237"/>
      <c r="R102" s="237"/>
      <c r="S102" s="237"/>
      <c r="T102" s="238"/>
      <c r="U102" s="13"/>
      <c r="V102" s="13"/>
      <c r="W102" s="13"/>
      <c r="X102" s="13"/>
      <c r="Y102" s="13"/>
      <c r="Z102" s="13"/>
      <c r="AA102" s="13"/>
      <c r="AB102" s="13"/>
      <c r="AC102" s="13"/>
      <c r="AD102" s="13"/>
      <c r="AE102" s="13"/>
      <c r="AT102" s="239" t="s">
        <v>184</v>
      </c>
      <c r="AU102" s="239" t="s">
        <v>71</v>
      </c>
      <c r="AV102" s="13" t="s">
        <v>80</v>
      </c>
      <c r="AW102" s="13" t="s">
        <v>32</v>
      </c>
      <c r="AX102" s="13" t="s">
        <v>71</v>
      </c>
      <c r="AY102" s="239" t="s">
        <v>175</v>
      </c>
    </row>
    <row r="103" s="14" customFormat="1">
      <c r="A103" s="14"/>
      <c r="B103" s="240"/>
      <c r="C103" s="241"/>
      <c r="D103" s="230" t="s">
        <v>184</v>
      </c>
      <c r="E103" s="242" t="s">
        <v>19</v>
      </c>
      <c r="F103" s="243" t="s">
        <v>190</v>
      </c>
      <c r="G103" s="241"/>
      <c r="H103" s="244">
        <v>780</v>
      </c>
      <c r="I103" s="245"/>
      <c r="J103" s="241"/>
      <c r="K103" s="241"/>
      <c r="L103" s="246"/>
      <c r="M103" s="247"/>
      <c r="N103" s="248"/>
      <c r="O103" s="248"/>
      <c r="P103" s="248"/>
      <c r="Q103" s="248"/>
      <c r="R103" s="248"/>
      <c r="S103" s="248"/>
      <c r="T103" s="249"/>
      <c r="U103" s="14"/>
      <c r="V103" s="14"/>
      <c r="W103" s="14"/>
      <c r="X103" s="14"/>
      <c r="Y103" s="14"/>
      <c r="Z103" s="14"/>
      <c r="AA103" s="14"/>
      <c r="AB103" s="14"/>
      <c r="AC103" s="14"/>
      <c r="AD103" s="14"/>
      <c r="AE103" s="14"/>
      <c r="AT103" s="250" t="s">
        <v>184</v>
      </c>
      <c r="AU103" s="250" t="s">
        <v>71</v>
      </c>
      <c r="AV103" s="14" t="s">
        <v>118</v>
      </c>
      <c r="AW103" s="14" t="s">
        <v>32</v>
      </c>
      <c r="AX103" s="14" t="s">
        <v>78</v>
      </c>
      <c r="AY103" s="250" t="s">
        <v>175</v>
      </c>
    </row>
    <row r="104" s="2" customFormat="1" ht="78" customHeight="1">
      <c r="A104" s="39"/>
      <c r="B104" s="40"/>
      <c r="C104" s="215" t="s">
        <v>118</v>
      </c>
      <c r="D104" s="215" t="s">
        <v>178</v>
      </c>
      <c r="E104" s="216" t="s">
        <v>321</v>
      </c>
      <c r="F104" s="217" t="s">
        <v>322</v>
      </c>
      <c r="G104" s="218" t="s">
        <v>202</v>
      </c>
      <c r="H104" s="219">
        <v>780</v>
      </c>
      <c r="I104" s="220"/>
      <c r="J104" s="221">
        <f>ROUND(I104*H104,2)</f>
        <v>0</v>
      </c>
      <c r="K104" s="217" t="s">
        <v>182</v>
      </c>
      <c r="L104" s="45"/>
      <c r="M104" s="222" t="s">
        <v>19</v>
      </c>
      <c r="N104" s="223" t="s">
        <v>42</v>
      </c>
      <c r="O104" s="85"/>
      <c r="P104" s="224">
        <f>O104*H104</f>
        <v>0</v>
      </c>
      <c r="Q104" s="224">
        <v>0</v>
      </c>
      <c r="R104" s="224">
        <f>Q104*H104</f>
        <v>0</v>
      </c>
      <c r="S104" s="224">
        <v>0</v>
      </c>
      <c r="T104" s="225">
        <f>S104*H104</f>
        <v>0</v>
      </c>
      <c r="U104" s="39"/>
      <c r="V104" s="39"/>
      <c r="W104" s="39"/>
      <c r="X104" s="39"/>
      <c r="Y104" s="39"/>
      <c r="Z104" s="39"/>
      <c r="AA104" s="39"/>
      <c r="AB104" s="39"/>
      <c r="AC104" s="39"/>
      <c r="AD104" s="39"/>
      <c r="AE104" s="39"/>
      <c r="AR104" s="226" t="s">
        <v>118</v>
      </c>
      <c r="AT104" s="226" t="s">
        <v>178</v>
      </c>
      <c r="AU104" s="226" t="s">
        <v>71</v>
      </c>
      <c r="AY104" s="18" t="s">
        <v>175</v>
      </c>
      <c r="BE104" s="227">
        <f>IF(N104="základní",J104,0)</f>
        <v>0</v>
      </c>
      <c r="BF104" s="227">
        <f>IF(N104="snížená",J104,0)</f>
        <v>0</v>
      </c>
      <c r="BG104" s="227">
        <f>IF(N104="zákl. přenesená",J104,0)</f>
        <v>0</v>
      </c>
      <c r="BH104" s="227">
        <f>IF(N104="sníž. přenesená",J104,0)</f>
        <v>0</v>
      </c>
      <c r="BI104" s="227">
        <f>IF(N104="nulová",J104,0)</f>
        <v>0</v>
      </c>
      <c r="BJ104" s="18" t="s">
        <v>78</v>
      </c>
      <c r="BK104" s="227">
        <f>ROUND(I104*H104,2)</f>
        <v>0</v>
      </c>
      <c r="BL104" s="18" t="s">
        <v>118</v>
      </c>
      <c r="BM104" s="226" t="s">
        <v>534</v>
      </c>
    </row>
    <row r="105" s="2" customFormat="1" ht="37.8" customHeight="1">
      <c r="A105" s="39"/>
      <c r="B105" s="40"/>
      <c r="C105" s="215" t="s">
        <v>176</v>
      </c>
      <c r="D105" s="215" t="s">
        <v>178</v>
      </c>
      <c r="E105" s="216" t="s">
        <v>268</v>
      </c>
      <c r="F105" s="217" t="s">
        <v>269</v>
      </c>
      <c r="G105" s="218" t="s">
        <v>244</v>
      </c>
      <c r="H105" s="219">
        <v>2</v>
      </c>
      <c r="I105" s="220"/>
      <c r="J105" s="221">
        <f>ROUND(I105*H105,2)</f>
        <v>0</v>
      </c>
      <c r="K105" s="217" t="s">
        <v>182</v>
      </c>
      <c r="L105" s="45"/>
      <c r="M105" s="222" t="s">
        <v>19</v>
      </c>
      <c r="N105" s="223" t="s">
        <v>42</v>
      </c>
      <c r="O105" s="85"/>
      <c r="P105" s="224">
        <f>O105*H105</f>
        <v>0</v>
      </c>
      <c r="Q105" s="224">
        <v>0</v>
      </c>
      <c r="R105" s="224">
        <f>Q105*H105</f>
        <v>0</v>
      </c>
      <c r="S105" s="224">
        <v>0</v>
      </c>
      <c r="T105" s="225">
        <f>S105*H105</f>
        <v>0</v>
      </c>
      <c r="U105" s="39"/>
      <c r="V105" s="39"/>
      <c r="W105" s="39"/>
      <c r="X105" s="39"/>
      <c r="Y105" s="39"/>
      <c r="Z105" s="39"/>
      <c r="AA105" s="39"/>
      <c r="AB105" s="39"/>
      <c r="AC105" s="39"/>
      <c r="AD105" s="39"/>
      <c r="AE105" s="39"/>
      <c r="AR105" s="226" t="s">
        <v>118</v>
      </c>
      <c r="AT105" s="226" t="s">
        <v>178</v>
      </c>
      <c r="AU105" s="226" t="s">
        <v>71</v>
      </c>
      <c r="AY105" s="18" t="s">
        <v>175</v>
      </c>
      <c r="BE105" s="227">
        <f>IF(N105="základní",J105,0)</f>
        <v>0</v>
      </c>
      <c r="BF105" s="227">
        <f>IF(N105="snížená",J105,0)</f>
        <v>0</v>
      </c>
      <c r="BG105" s="227">
        <f>IF(N105="zákl. přenesená",J105,0)</f>
        <v>0</v>
      </c>
      <c r="BH105" s="227">
        <f>IF(N105="sníž. přenesená",J105,0)</f>
        <v>0</v>
      </c>
      <c r="BI105" s="227">
        <f>IF(N105="nulová",J105,0)</f>
        <v>0</v>
      </c>
      <c r="BJ105" s="18" t="s">
        <v>78</v>
      </c>
      <c r="BK105" s="227">
        <f>ROUND(I105*H105,2)</f>
        <v>0</v>
      </c>
      <c r="BL105" s="18" t="s">
        <v>118</v>
      </c>
      <c r="BM105" s="226" t="s">
        <v>536</v>
      </c>
    </row>
    <row r="106" s="13" customFormat="1">
      <c r="A106" s="13"/>
      <c r="B106" s="228"/>
      <c r="C106" s="229"/>
      <c r="D106" s="230" t="s">
        <v>184</v>
      </c>
      <c r="E106" s="231" t="s">
        <v>19</v>
      </c>
      <c r="F106" s="232" t="s">
        <v>537</v>
      </c>
      <c r="G106" s="229"/>
      <c r="H106" s="233">
        <v>2</v>
      </c>
      <c r="I106" s="234"/>
      <c r="J106" s="229"/>
      <c r="K106" s="229"/>
      <c r="L106" s="235"/>
      <c r="M106" s="271"/>
      <c r="N106" s="272"/>
      <c r="O106" s="272"/>
      <c r="P106" s="272"/>
      <c r="Q106" s="272"/>
      <c r="R106" s="272"/>
      <c r="S106" s="272"/>
      <c r="T106" s="273"/>
      <c r="U106" s="13"/>
      <c r="V106" s="13"/>
      <c r="W106" s="13"/>
      <c r="X106" s="13"/>
      <c r="Y106" s="13"/>
      <c r="Z106" s="13"/>
      <c r="AA106" s="13"/>
      <c r="AB106" s="13"/>
      <c r="AC106" s="13"/>
      <c r="AD106" s="13"/>
      <c r="AE106" s="13"/>
      <c r="AT106" s="239" t="s">
        <v>184</v>
      </c>
      <c r="AU106" s="239" t="s">
        <v>71</v>
      </c>
      <c r="AV106" s="13" t="s">
        <v>80</v>
      </c>
      <c r="AW106" s="13" t="s">
        <v>32</v>
      </c>
      <c r="AX106" s="13" t="s">
        <v>78</v>
      </c>
      <c r="AY106" s="239" t="s">
        <v>175</v>
      </c>
    </row>
    <row r="107" s="2" customFormat="1" ht="6.96" customHeight="1">
      <c r="A107" s="39"/>
      <c r="B107" s="60"/>
      <c r="C107" s="61"/>
      <c r="D107" s="61"/>
      <c r="E107" s="61"/>
      <c r="F107" s="61"/>
      <c r="G107" s="61"/>
      <c r="H107" s="61"/>
      <c r="I107" s="61"/>
      <c r="J107" s="61"/>
      <c r="K107" s="61"/>
      <c r="L107" s="45"/>
      <c r="M107" s="39"/>
      <c r="O107" s="39"/>
      <c r="P107" s="39"/>
      <c r="Q107" s="39"/>
      <c r="R107" s="39"/>
      <c r="S107" s="39"/>
      <c r="T107" s="39"/>
      <c r="U107" s="39"/>
      <c r="V107" s="39"/>
      <c r="W107" s="39"/>
      <c r="X107" s="39"/>
      <c r="Y107" s="39"/>
      <c r="Z107" s="39"/>
      <c r="AA107" s="39"/>
      <c r="AB107" s="39"/>
      <c r="AC107" s="39"/>
      <c r="AD107" s="39"/>
      <c r="AE107" s="39"/>
    </row>
  </sheetData>
  <sheetProtection sheet="1" autoFilter="0" formatColumns="0" formatRows="0" objects="1" scenarios="1" spinCount="100000" saltValue="a0e22s+bAopz9h4/WXzTzBZOvzdyzSlOxXVrcBJUcRzaB+8LisGAxkdidkR6O8b387bmlBls0wo9izbsYrArxw==" hashValue="EvOFhhy+UqsRr9wQeBgnPZOrk29Q/h1VpwSJ3r09cbqzl9FtM5Bbtu17KgVx+zCvIO0Bnojq9vjOmv7i+M+MlA==" algorithmName="SHA-512" password="CC35"/>
  <autoFilter ref="C90:K106"/>
  <mergeCells count="15">
    <mergeCell ref="E7:H7"/>
    <mergeCell ref="E11:H11"/>
    <mergeCell ref="E9:H9"/>
    <mergeCell ref="E13:H13"/>
    <mergeCell ref="E22:H22"/>
    <mergeCell ref="E31:H31"/>
    <mergeCell ref="E52:H52"/>
    <mergeCell ref="E56:H56"/>
    <mergeCell ref="E54:H54"/>
    <mergeCell ref="E58:H58"/>
    <mergeCell ref="E77:H77"/>
    <mergeCell ref="E81:H81"/>
    <mergeCell ref="E79:H79"/>
    <mergeCell ref="E83:H8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125</v>
      </c>
    </row>
    <row r="3" s="1" customFormat="1" ht="6.96" customHeight="1">
      <c r="B3" s="140"/>
      <c r="C3" s="141"/>
      <c r="D3" s="141"/>
      <c r="E3" s="141"/>
      <c r="F3" s="141"/>
      <c r="G3" s="141"/>
      <c r="H3" s="141"/>
      <c r="I3" s="141"/>
      <c r="J3" s="141"/>
      <c r="K3" s="141"/>
      <c r="L3" s="21"/>
      <c r="AT3" s="18" t="s">
        <v>80</v>
      </c>
    </row>
    <row r="4" s="1" customFormat="1" ht="24.96" customHeight="1">
      <c r="B4" s="21"/>
      <c r="D4" s="142" t="s">
        <v>147</v>
      </c>
      <c r="L4" s="21"/>
      <c r="M4" s="143" t="s">
        <v>10</v>
      </c>
      <c r="AT4" s="18" t="s">
        <v>4</v>
      </c>
    </row>
    <row r="5" s="1" customFormat="1" ht="6.96" customHeight="1">
      <c r="B5" s="21"/>
      <c r="L5" s="21"/>
    </row>
    <row r="6" s="1" customFormat="1" ht="12" customHeight="1">
      <c r="B6" s="21"/>
      <c r="D6" s="144" t="s">
        <v>16</v>
      </c>
      <c r="L6" s="21"/>
    </row>
    <row r="7" s="1" customFormat="1" ht="16.5" customHeight="1">
      <c r="B7" s="21"/>
      <c r="E7" s="145" t="str">
        <f>'Rekapitulace zakázky'!K6</f>
        <v>Oprava geometrických parametrů koleje 2023 u ST Ústí nad Labem</v>
      </c>
      <c r="F7" s="144"/>
      <c r="G7" s="144"/>
      <c r="H7" s="144"/>
      <c r="L7" s="21"/>
    </row>
    <row r="8">
      <c r="B8" s="21"/>
      <c r="D8" s="144" t="s">
        <v>148</v>
      </c>
      <c r="L8" s="21"/>
    </row>
    <row r="9" s="1" customFormat="1" ht="16.5" customHeight="1">
      <c r="B9" s="21"/>
      <c r="E9" s="145" t="s">
        <v>149</v>
      </c>
      <c r="F9" s="1"/>
      <c r="G9" s="1"/>
      <c r="H9" s="1"/>
      <c r="L9" s="21"/>
    </row>
    <row r="10" s="1" customFormat="1" ht="12" customHeight="1">
      <c r="B10" s="21"/>
      <c r="D10" s="144" t="s">
        <v>150</v>
      </c>
      <c r="L10" s="21"/>
    </row>
    <row r="11" s="2" customFormat="1" ht="16.5" customHeight="1">
      <c r="A11" s="39"/>
      <c r="B11" s="45"/>
      <c r="C11" s="39"/>
      <c r="D11" s="39"/>
      <c r="E11" s="146" t="s">
        <v>151</v>
      </c>
      <c r="F11" s="39"/>
      <c r="G11" s="39"/>
      <c r="H11" s="39"/>
      <c r="I11" s="39"/>
      <c r="J11" s="39"/>
      <c r="K11" s="39"/>
      <c r="L11" s="147"/>
      <c r="S11" s="39"/>
      <c r="T11" s="39"/>
      <c r="U11" s="39"/>
      <c r="V11" s="39"/>
      <c r="W11" s="39"/>
      <c r="X11" s="39"/>
      <c r="Y11" s="39"/>
      <c r="Z11" s="39"/>
      <c r="AA11" s="39"/>
      <c r="AB11" s="39"/>
      <c r="AC11" s="39"/>
      <c r="AD11" s="39"/>
      <c r="AE11" s="39"/>
    </row>
    <row r="12" s="2" customFormat="1" ht="12" customHeight="1">
      <c r="A12" s="39"/>
      <c r="B12" s="45"/>
      <c r="C12" s="39"/>
      <c r="D12" s="144" t="s">
        <v>152</v>
      </c>
      <c r="E12" s="39"/>
      <c r="F12" s="39"/>
      <c r="G12" s="39"/>
      <c r="H12" s="39"/>
      <c r="I12" s="39"/>
      <c r="J12" s="39"/>
      <c r="K12" s="39"/>
      <c r="L12" s="147"/>
      <c r="S12" s="39"/>
      <c r="T12" s="39"/>
      <c r="U12" s="39"/>
      <c r="V12" s="39"/>
      <c r="W12" s="39"/>
      <c r="X12" s="39"/>
      <c r="Y12" s="39"/>
      <c r="Z12" s="39"/>
      <c r="AA12" s="39"/>
      <c r="AB12" s="39"/>
      <c r="AC12" s="39"/>
      <c r="AD12" s="39"/>
      <c r="AE12" s="39"/>
    </row>
    <row r="13" s="2" customFormat="1" ht="16.5" customHeight="1">
      <c r="A13" s="39"/>
      <c r="B13" s="45"/>
      <c r="C13" s="39"/>
      <c r="D13" s="39"/>
      <c r="E13" s="148" t="s">
        <v>546</v>
      </c>
      <c r="F13" s="39"/>
      <c r="G13" s="39"/>
      <c r="H13" s="39"/>
      <c r="I13" s="39"/>
      <c r="J13" s="39"/>
      <c r="K13" s="39"/>
      <c r="L13" s="147"/>
      <c r="S13" s="39"/>
      <c r="T13" s="39"/>
      <c r="U13" s="39"/>
      <c r="V13" s="39"/>
      <c r="W13" s="39"/>
      <c r="X13" s="39"/>
      <c r="Y13" s="39"/>
      <c r="Z13" s="39"/>
      <c r="AA13" s="39"/>
      <c r="AB13" s="39"/>
      <c r="AC13" s="39"/>
      <c r="AD13" s="39"/>
      <c r="AE13" s="39"/>
    </row>
    <row r="14" s="2" customFormat="1">
      <c r="A14" s="39"/>
      <c r="B14" s="45"/>
      <c r="C14" s="39"/>
      <c r="D14" s="39"/>
      <c r="E14" s="39"/>
      <c r="F14" s="39"/>
      <c r="G14" s="39"/>
      <c r="H14" s="39"/>
      <c r="I14" s="39"/>
      <c r="J14" s="39"/>
      <c r="K14" s="39"/>
      <c r="L14" s="147"/>
      <c r="S14" s="39"/>
      <c r="T14" s="39"/>
      <c r="U14" s="39"/>
      <c r="V14" s="39"/>
      <c r="W14" s="39"/>
      <c r="X14" s="39"/>
      <c r="Y14" s="39"/>
      <c r="Z14" s="39"/>
      <c r="AA14" s="39"/>
      <c r="AB14" s="39"/>
      <c r="AC14" s="39"/>
      <c r="AD14" s="39"/>
      <c r="AE14" s="39"/>
    </row>
    <row r="15" s="2" customFormat="1" ht="12" customHeight="1">
      <c r="A15" s="39"/>
      <c r="B15" s="45"/>
      <c r="C15" s="39"/>
      <c r="D15" s="144" t="s">
        <v>18</v>
      </c>
      <c r="E15" s="39"/>
      <c r="F15" s="134" t="s">
        <v>19</v>
      </c>
      <c r="G15" s="39"/>
      <c r="H15" s="39"/>
      <c r="I15" s="144" t="s">
        <v>20</v>
      </c>
      <c r="J15" s="134" t="s">
        <v>19</v>
      </c>
      <c r="K15" s="39"/>
      <c r="L15" s="147"/>
      <c r="S15" s="39"/>
      <c r="T15" s="39"/>
      <c r="U15" s="39"/>
      <c r="V15" s="39"/>
      <c r="W15" s="39"/>
      <c r="X15" s="39"/>
      <c r="Y15" s="39"/>
      <c r="Z15" s="39"/>
      <c r="AA15" s="39"/>
      <c r="AB15" s="39"/>
      <c r="AC15" s="39"/>
      <c r="AD15" s="39"/>
      <c r="AE15" s="39"/>
    </row>
    <row r="16" s="2" customFormat="1" ht="12" customHeight="1">
      <c r="A16" s="39"/>
      <c r="B16" s="45"/>
      <c r="C16" s="39"/>
      <c r="D16" s="144" t="s">
        <v>21</v>
      </c>
      <c r="E16" s="39"/>
      <c r="F16" s="134" t="s">
        <v>22</v>
      </c>
      <c r="G16" s="39"/>
      <c r="H16" s="39"/>
      <c r="I16" s="144" t="s">
        <v>23</v>
      </c>
      <c r="J16" s="149" t="str">
        <f>'Rekapitulace zakázky'!AN8</f>
        <v>21. 2. 2023</v>
      </c>
      <c r="K16" s="39"/>
      <c r="L16" s="147"/>
      <c r="S16" s="39"/>
      <c r="T16" s="39"/>
      <c r="U16" s="39"/>
      <c r="V16" s="39"/>
      <c r="W16" s="39"/>
      <c r="X16" s="39"/>
      <c r="Y16" s="39"/>
      <c r="Z16" s="39"/>
      <c r="AA16" s="39"/>
      <c r="AB16" s="39"/>
      <c r="AC16" s="39"/>
      <c r="AD16" s="39"/>
      <c r="AE16" s="39"/>
    </row>
    <row r="17" s="2" customFormat="1" ht="10.8" customHeight="1">
      <c r="A17" s="39"/>
      <c r="B17" s="45"/>
      <c r="C17" s="39"/>
      <c r="D17" s="39"/>
      <c r="E17" s="39"/>
      <c r="F17" s="39"/>
      <c r="G17" s="39"/>
      <c r="H17" s="39"/>
      <c r="I17" s="39"/>
      <c r="J17" s="39"/>
      <c r="K17" s="39"/>
      <c r="L17" s="147"/>
      <c r="S17" s="39"/>
      <c r="T17" s="39"/>
      <c r="U17" s="39"/>
      <c r="V17" s="39"/>
      <c r="W17" s="39"/>
      <c r="X17" s="39"/>
      <c r="Y17" s="39"/>
      <c r="Z17" s="39"/>
      <c r="AA17" s="39"/>
      <c r="AB17" s="39"/>
      <c r="AC17" s="39"/>
      <c r="AD17" s="39"/>
      <c r="AE17" s="39"/>
    </row>
    <row r="18" s="2" customFormat="1" ht="12" customHeight="1">
      <c r="A18" s="39"/>
      <c r="B18" s="45"/>
      <c r="C18" s="39"/>
      <c r="D18" s="144" t="s">
        <v>25</v>
      </c>
      <c r="E18" s="39"/>
      <c r="F18" s="39"/>
      <c r="G18" s="39"/>
      <c r="H18" s="39"/>
      <c r="I18" s="144" t="s">
        <v>26</v>
      </c>
      <c r="J18" s="134" t="s">
        <v>19</v>
      </c>
      <c r="K18" s="39"/>
      <c r="L18" s="147"/>
      <c r="S18" s="39"/>
      <c r="T18" s="39"/>
      <c r="U18" s="39"/>
      <c r="V18" s="39"/>
      <c r="W18" s="39"/>
      <c r="X18" s="39"/>
      <c r="Y18" s="39"/>
      <c r="Z18" s="39"/>
      <c r="AA18" s="39"/>
      <c r="AB18" s="39"/>
      <c r="AC18" s="39"/>
      <c r="AD18" s="39"/>
      <c r="AE18" s="39"/>
    </row>
    <row r="19" s="2" customFormat="1" ht="18" customHeight="1">
      <c r="A19" s="39"/>
      <c r="B19" s="45"/>
      <c r="C19" s="39"/>
      <c r="D19" s="39"/>
      <c r="E19" s="134" t="s">
        <v>27</v>
      </c>
      <c r="F19" s="39"/>
      <c r="G19" s="39"/>
      <c r="H19" s="39"/>
      <c r="I19" s="144" t="s">
        <v>28</v>
      </c>
      <c r="J19" s="134" t="s">
        <v>19</v>
      </c>
      <c r="K19" s="39"/>
      <c r="L19" s="147"/>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39"/>
      <c r="J20" s="39"/>
      <c r="K20" s="39"/>
      <c r="L20" s="147"/>
      <c r="S20" s="39"/>
      <c r="T20" s="39"/>
      <c r="U20" s="39"/>
      <c r="V20" s="39"/>
      <c r="W20" s="39"/>
      <c r="X20" s="39"/>
      <c r="Y20" s="39"/>
      <c r="Z20" s="39"/>
      <c r="AA20" s="39"/>
      <c r="AB20" s="39"/>
      <c r="AC20" s="39"/>
      <c r="AD20" s="39"/>
      <c r="AE20" s="39"/>
    </row>
    <row r="21" s="2" customFormat="1" ht="12" customHeight="1">
      <c r="A21" s="39"/>
      <c r="B21" s="45"/>
      <c r="C21" s="39"/>
      <c r="D21" s="144" t="s">
        <v>29</v>
      </c>
      <c r="E21" s="39"/>
      <c r="F21" s="39"/>
      <c r="G21" s="39"/>
      <c r="H21" s="39"/>
      <c r="I21" s="144" t="s">
        <v>26</v>
      </c>
      <c r="J21" s="34" t="str">
        <f>'Rekapitulace zakázky'!AN13</f>
        <v>Vyplň údaj</v>
      </c>
      <c r="K21" s="39"/>
      <c r="L21" s="147"/>
      <c r="S21" s="39"/>
      <c r="T21" s="39"/>
      <c r="U21" s="39"/>
      <c r="V21" s="39"/>
      <c r="W21" s="39"/>
      <c r="X21" s="39"/>
      <c r="Y21" s="39"/>
      <c r="Z21" s="39"/>
      <c r="AA21" s="39"/>
      <c r="AB21" s="39"/>
      <c r="AC21" s="39"/>
      <c r="AD21" s="39"/>
      <c r="AE21" s="39"/>
    </row>
    <row r="22" s="2" customFormat="1" ht="18" customHeight="1">
      <c r="A22" s="39"/>
      <c r="B22" s="45"/>
      <c r="C22" s="39"/>
      <c r="D22" s="39"/>
      <c r="E22" s="34" t="str">
        <f>'Rekapitulace zakázky'!E14</f>
        <v>Vyplň údaj</v>
      </c>
      <c r="F22" s="134"/>
      <c r="G22" s="134"/>
      <c r="H22" s="134"/>
      <c r="I22" s="144" t="s">
        <v>28</v>
      </c>
      <c r="J22" s="34" t="str">
        <f>'Rekapitulace zakázky'!AN14</f>
        <v>Vyplň údaj</v>
      </c>
      <c r="K22" s="39"/>
      <c r="L22" s="147"/>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39"/>
      <c r="J23" s="39"/>
      <c r="K23" s="39"/>
      <c r="L23" s="147"/>
      <c r="S23" s="39"/>
      <c r="T23" s="39"/>
      <c r="U23" s="39"/>
      <c r="V23" s="39"/>
      <c r="W23" s="39"/>
      <c r="X23" s="39"/>
      <c r="Y23" s="39"/>
      <c r="Z23" s="39"/>
      <c r="AA23" s="39"/>
      <c r="AB23" s="39"/>
      <c r="AC23" s="39"/>
      <c r="AD23" s="39"/>
      <c r="AE23" s="39"/>
    </row>
    <row r="24" s="2" customFormat="1" ht="12" customHeight="1">
      <c r="A24" s="39"/>
      <c r="B24" s="45"/>
      <c r="C24" s="39"/>
      <c r="D24" s="144" t="s">
        <v>31</v>
      </c>
      <c r="E24" s="39"/>
      <c r="F24" s="39"/>
      <c r="G24" s="39"/>
      <c r="H24" s="39"/>
      <c r="I24" s="144" t="s">
        <v>26</v>
      </c>
      <c r="J24" s="134" t="str">
        <f>IF('Rekapitulace zakázky'!AN16="","",'Rekapitulace zakázky'!AN16)</f>
        <v/>
      </c>
      <c r="K24" s="39"/>
      <c r="L24" s="147"/>
      <c r="S24" s="39"/>
      <c r="T24" s="39"/>
      <c r="U24" s="39"/>
      <c r="V24" s="39"/>
      <c r="W24" s="39"/>
      <c r="X24" s="39"/>
      <c r="Y24" s="39"/>
      <c r="Z24" s="39"/>
      <c r="AA24" s="39"/>
      <c r="AB24" s="39"/>
      <c r="AC24" s="39"/>
      <c r="AD24" s="39"/>
      <c r="AE24" s="39"/>
    </row>
    <row r="25" s="2" customFormat="1" ht="18" customHeight="1">
      <c r="A25" s="39"/>
      <c r="B25" s="45"/>
      <c r="C25" s="39"/>
      <c r="D25" s="39"/>
      <c r="E25" s="134" t="str">
        <f>IF('Rekapitulace zakázky'!E17="","",'Rekapitulace zakázky'!E17)</f>
        <v xml:space="preserve"> </v>
      </c>
      <c r="F25" s="39"/>
      <c r="G25" s="39"/>
      <c r="H25" s="39"/>
      <c r="I25" s="144" t="s">
        <v>28</v>
      </c>
      <c r="J25" s="134" t="str">
        <f>IF('Rekapitulace zakázky'!AN17="","",'Rekapitulace zakázky'!AN17)</f>
        <v/>
      </c>
      <c r="K25" s="39"/>
      <c r="L25" s="147"/>
      <c r="S25" s="39"/>
      <c r="T25" s="39"/>
      <c r="U25" s="39"/>
      <c r="V25" s="39"/>
      <c r="W25" s="39"/>
      <c r="X25" s="39"/>
      <c r="Y25" s="39"/>
      <c r="Z25" s="39"/>
      <c r="AA25" s="39"/>
      <c r="AB25" s="39"/>
      <c r="AC25" s="39"/>
      <c r="AD25" s="39"/>
      <c r="AE25" s="39"/>
    </row>
    <row r="26" s="2" customFormat="1" ht="6.96" customHeight="1">
      <c r="A26" s="39"/>
      <c r="B26" s="45"/>
      <c r="C26" s="39"/>
      <c r="D26" s="39"/>
      <c r="E26" s="39"/>
      <c r="F26" s="39"/>
      <c r="G26" s="39"/>
      <c r="H26" s="39"/>
      <c r="I26" s="39"/>
      <c r="J26" s="39"/>
      <c r="K26" s="39"/>
      <c r="L26" s="147"/>
      <c r="S26" s="39"/>
      <c r="T26" s="39"/>
      <c r="U26" s="39"/>
      <c r="V26" s="39"/>
      <c r="W26" s="39"/>
      <c r="X26" s="39"/>
      <c r="Y26" s="39"/>
      <c r="Z26" s="39"/>
      <c r="AA26" s="39"/>
      <c r="AB26" s="39"/>
      <c r="AC26" s="39"/>
      <c r="AD26" s="39"/>
      <c r="AE26" s="39"/>
    </row>
    <row r="27" s="2" customFormat="1" ht="12" customHeight="1">
      <c r="A27" s="39"/>
      <c r="B27" s="45"/>
      <c r="C27" s="39"/>
      <c r="D27" s="144" t="s">
        <v>33</v>
      </c>
      <c r="E27" s="39"/>
      <c r="F27" s="39"/>
      <c r="G27" s="39"/>
      <c r="H27" s="39"/>
      <c r="I27" s="144" t="s">
        <v>26</v>
      </c>
      <c r="J27" s="134" t="s">
        <v>19</v>
      </c>
      <c r="K27" s="39"/>
      <c r="L27" s="147"/>
      <c r="S27" s="39"/>
      <c r="T27" s="39"/>
      <c r="U27" s="39"/>
      <c r="V27" s="39"/>
      <c r="W27" s="39"/>
      <c r="X27" s="39"/>
      <c r="Y27" s="39"/>
      <c r="Z27" s="39"/>
      <c r="AA27" s="39"/>
      <c r="AB27" s="39"/>
      <c r="AC27" s="39"/>
      <c r="AD27" s="39"/>
      <c r="AE27" s="39"/>
    </row>
    <row r="28" s="2" customFormat="1" ht="18" customHeight="1">
      <c r="A28" s="39"/>
      <c r="B28" s="45"/>
      <c r="C28" s="39"/>
      <c r="D28" s="39"/>
      <c r="E28" s="134" t="s">
        <v>34</v>
      </c>
      <c r="F28" s="39"/>
      <c r="G28" s="39"/>
      <c r="H28" s="39"/>
      <c r="I28" s="144" t="s">
        <v>28</v>
      </c>
      <c r="J28" s="134" t="s">
        <v>19</v>
      </c>
      <c r="K28" s="39"/>
      <c r="L28" s="147"/>
      <c r="S28" s="39"/>
      <c r="T28" s="39"/>
      <c r="U28" s="39"/>
      <c r="V28" s="39"/>
      <c r="W28" s="39"/>
      <c r="X28" s="39"/>
      <c r="Y28" s="39"/>
      <c r="Z28" s="39"/>
      <c r="AA28" s="39"/>
      <c r="AB28" s="39"/>
      <c r="AC28" s="39"/>
      <c r="AD28" s="39"/>
      <c r="AE28" s="39"/>
    </row>
    <row r="29" s="2" customFormat="1" ht="6.96" customHeight="1">
      <c r="A29" s="39"/>
      <c r="B29" s="45"/>
      <c r="C29" s="39"/>
      <c r="D29" s="39"/>
      <c r="E29" s="39"/>
      <c r="F29" s="39"/>
      <c r="G29" s="39"/>
      <c r="H29" s="39"/>
      <c r="I29" s="39"/>
      <c r="J29" s="39"/>
      <c r="K29" s="39"/>
      <c r="L29" s="147"/>
      <c r="S29" s="39"/>
      <c r="T29" s="39"/>
      <c r="U29" s="39"/>
      <c r="V29" s="39"/>
      <c r="W29" s="39"/>
      <c r="X29" s="39"/>
      <c r="Y29" s="39"/>
      <c r="Z29" s="39"/>
      <c r="AA29" s="39"/>
      <c r="AB29" s="39"/>
      <c r="AC29" s="39"/>
      <c r="AD29" s="39"/>
      <c r="AE29" s="39"/>
    </row>
    <row r="30" s="2" customFormat="1" ht="12" customHeight="1">
      <c r="A30" s="39"/>
      <c r="B30" s="45"/>
      <c r="C30" s="39"/>
      <c r="D30" s="144" t="s">
        <v>35</v>
      </c>
      <c r="E30" s="39"/>
      <c r="F30" s="39"/>
      <c r="G30" s="39"/>
      <c r="H30" s="39"/>
      <c r="I30" s="39"/>
      <c r="J30" s="39"/>
      <c r="K30" s="39"/>
      <c r="L30" s="147"/>
      <c r="S30" s="39"/>
      <c r="T30" s="39"/>
      <c r="U30" s="39"/>
      <c r="V30" s="39"/>
      <c r="W30" s="39"/>
      <c r="X30" s="39"/>
      <c r="Y30" s="39"/>
      <c r="Z30" s="39"/>
      <c r="AA30" s="39"/>
      <c r="AB30" s="39"/>
      <c r="AC30" s="39"/>
      <c r="AD30" s="39"/>
      <c r="AE30" s="39"/>
    </row>
    <row r="31" s="8" customFormat="1" ht="47.25" customHeight="1">
      <c r="A31" s="150"/>
      <c r="B31" s="151"/>
      <c r="C31" s="150"/>
      <c r="D31" s="150"/>
      <c r="E31" s="152" t="s">
        <v>36</v>
      </c>
      <c r="F31" s="152"/>
      <c r="G31" s="152"/>
      <c r="H31" s="152"/>
      <c r="I31" s="150"/>
      <c r="J31" s="150"/>
      <c r="K31" s="150"/>
      <c r="L31" s="153"/>
      <c r="S31" s="150"/>
      <c r="T31" s="150"/>
      <c r="U31" s="150"/>
      <c r="V31" s="150"/>
      <c r="W31" s="150"/>
      <c r="X31" s="150"/>
      <c r="Y31" s="150"/>
      <c r="Z31" s="150"/>
      <c r="AA31" s="150"/>
      <c r="AB31" s="150"/>
      <c r="AC31" s="150"/>
      <c r="AD31" s="150"/>
      <c r="AE31" s="150"/>
    </row>
    <row r="32" s="2" customFormat="1" ht="6.96" customHeight="1">
      <c r="A32" s="39"/>
      <c r="B32" s="45"/>
      <c r="C32" s="39"/>
      <c r="D32" s="39"/>
      <c r="E32" s="39"/>
      <c r="F32" s="39"/>
      <c r="G32" s="39"/>
      <c r="H32" s="39"/>
      <c r="I32" s="39"/>
      <c r="J32" s="39"/>
      <c r="K32" s="39"/>
      <c r="L32" s="147"/>
      <c r="S32" s="39"/>
      <c r="T32" s="39"/>
      <c r="U32" s="39"/>
      <c r="V32" s="39"/>
      <c r="W32" s="39"/>
      <c r="X32" s="39"/>
      <c r="Y32" s="39"/>
      <c r="Z32" s="39"/>
      <c r="AA32" s="39"/>
      <c r="AB32" s="39"/>
      <c r="AC32" s="39"/>
      <c r="AD32" s="39"/>
      <c r="AE32" s="39"/>
    </row>
    <row r="33" s="2" customFormat="1" ht="6.96" customHeight="1">
      <c r="A33" s="39"/>
      <c r="B33" s="45"/>
      <c r="C33" s="39"/>
      <c r="D33" s="154"/>
      <c r="E33" s="154"/>
      <c r="F33" s="154"/>
      <c r="G33" s="154"/>
      <c r="H33" s="154"/>
      <c r="I33" s="154"/>
      <c r="J33" s="154"/>
      <c r="K33" s="154"/>
      <c r="L33" s="147"/>
      <c r="S33" s="39"/>
      <c r="T33" s="39"/>
      <c r="U33" s="39"/>
      <c r="V33" s="39"/>
      <c r="W33" s="39"/>
      <c r="X33" s="39"/>
      <c r="Y33" s="39"/>
      <c r="Z33" s="39"/>
      <c r="AA33" s="39"/>
      <c r="AB33" s="39"/>
      <c r="AC33" s="39"/>
      <c r="AD33" s="39"/>
      <c r="AE33" s="39"/>
    </row>
    <row r="34" s="2" customFormat="1" ht="25.44" customHeight="1">
      <c r="A34" s="39"/>
      <c r="B34" s="45"/>
      <c r="C34" s="39"/>
      <c r="D34" s="155" t="s">
        <v>37</v>
      </c>
      <c r="E34" s="39"/>
      <c r="F34" s="39"/>
      <c r="G34" s="39"/>
      <c r="H34" s="39"/>
      <c r="I34" s="39"/>
      <c r="J34" s="156">
        <f>ROUND(J91, 2)</f>
        <v>0</v>
      </c>
      <c r="K34" s="39"/>
      <c r="L34" s="147"/>
      <c r="S34" s="39"/>
      <c r="T34" s="39"/>
      <c r="U34" s="39"/>
      <c r="V34" s="39"/>
      <c r="W34" s="39"/>
      <c r="X34" s="39"/>
      <c r="Y34" s="39"/>
      <c r="Z34" s="39"/>
      <c r="AA34" s="39"/>
      <c r="AB34" s="39"/>
      <c r="AC34" s="39"/>
      <c r="AD34" s="39"/>
      <c r="AE34" s="39"/>
    </row>
    <row r="35" s="2" customFormat="1" ht="6.96" customHeight="1">
      <c r="A35" s="39"/>
      <c r="B35" s="45"/>
      <c r="C35" s="39"/>
      <c r="D35" s="154"/>
      <c r="E35" s="154"/>
      <c r="F35" s="154"/>
      <c r="G35" s="154"/>
      <c r="H35" s="154"/>
      <c r="I35" s="154"/>
      <c r="J35" s="154"/>
      <c r="K35" s="154"/>
      <c r="L35" s="147"/>
      <c r="S35" s="39"/>
      <c r="T35" s="39"/>
      <c r="U35" s="39"/>
      <c r="V35" s="39"/>
      <c r="W35" s="39"/>
      <c r="X35" s="39"/>
      <c r="Y35" s="39"/>
      <c r="Z35" s="39"/>
      <c r="AA35" s="39"/>
      <c r="AB35" s="39"/>
      <c r="AC35" s="39"/>
      <c r="AD35" s="39"/>
      <c r="AE35" s="39"/>
    </row>
    <row r="36" s="2" customFormat="1" ht="14.4" customHeight="1">
      <c r="A36" s="39"/>
      <c r="B36" s="45"/>
      <c r="C36" s="39"/>
      <c r="D36" s="39"/>
      <c r="E36" s="39"/>
      <c r="F36" s="157" t="s">
        <v>39</v>
      </c>
      <c r="G36" s="39"/>
      <c r="H36" s="39"/>
      <c r="I36" s="157" t="s">
        <v>38</v>
      </c>
      <c r="J36" s="157" t="s">
        <v>40</v>
      </c>
      <c r="K36" s="39"/>
      <c r="L36" s="147"/>
      <c r="S36" s="39"/>
      <c r="T36" s="39"/>
      <c r="U36" s="39"/>
      <c r="V36" s="39"/>
      <c r="W36" s="39"/>
      <c r="X36" s="39"/>
      <c r="Y36" s="39"/>
      <c r="Z36" s="39"/>
      <c r="AA36" s="39"/>
      <c r="AB36" s="39"/>
      <c r="AC36" s="39"/>
      <c r="AD36" s="39"/>
      <c r="AE36" s="39"/>
    </row>
    <row r="37" s="2" customFormat="1" ht="14.4" customHeight="1">
      <c r="A37" s="39"/>
      <c r="B37" s="45"/>
      <c r="C37" s="39"/>
      <c r="D37" s="146" t="s">
        <v>41</v>
      </c>
      <c r="E37" s="144" t="s">
        <v>42</v>
      </c>
      <c r="F37" s="158">
        <f>ROUND((SUM(BE91:BE101)),  2)</f>
        <v>0</v>
      </c>
      <c r="G37" s="39"/>
      <c r="H37" s="39"/>
      <c r="I37" s="159">
        <v>0.20999999999999999</v>
      </c>
      <c r="J37" s="158">
        <f>ROUND(((SUM(BE91:BE101))*I37),  2)</f>
        <v>0</v>
      </c>
      <c r="K37" s="39"/>
      <c r="L37" s="147"/>
      <c r="S37" s="39"/>
      <c r="T37" s="39"/>
      <c r="U37" s="39"/>
      <c r="V37" s="39"/>
      <c r="W37" s="39"/>
      <c r="X37" s="39"/>
      <c r="Y37" s="39"/>
      <c r="Z37" s="39"/>
      <c r="AA37" s="39"/>
      <c r="AB37" s="39"/>
      <c r="AC37" s="39"/>
      <c r="AD37" s="39"/>
      <c r="AE37" s="39"/>
    </row>
    <row r="38" s="2" customFormat="1" ht="14.4" customHeight="1">
      <c r="A38" s="39"/>
      <c r="B38" s="45"/>
      <c r="C38" s="39"/>
      <c r="D38" s="39"/>
      <c r="E38" s="144" t="s">
        <v>43</v>
      </c>
      <c r="F38" s="158">
        <f>ROUND((SUM(BF91:BF101)),  2)</f>
        <v>0</v>
      </c>
      <c r="G38" s="39"/>
      <c r="H38" s="39"/>
      <c r="I38" s="159">
        <v>0.14999999999999999</v>
      </c>
      <c r="J38" s="158">
        <f>ROUND(((SUM(BF91:BF101))*I38),  2)</f>
        <v>0</v>
      </c>
      <c r="K38" s="39"/>
      <c r="L38" s="147"/>
      <c r="S38" s="39"/>
      <c r="T38" s="39"/>
      <c r="U38" s="39"/>
      <c r="V38" s="39"/>
      <c r="W38" s="39"/>
      <c r="X38" s="39"/>
      <c r="Y38" s="39"/>
      <c r="Z38" s="39"/>
      <c r="AA38" s="39"/>
      <c r="AB38" s="39"/>
      <c r="AC38" s="39"/>
      <c r="AD38" s="39"/>
      <c r="AE38" s="39"/>
    </row>
    <row r="39" hidden="1" s="2" customFormat="1" ht="14.4" customHeight="1">
      <c r="A39" s="39"/>
      <c r="B39" s="45"/>
      <c r="C39" s="39"/>
      <c r="D39" s="39"/>
      <c r="E39" s="144" t="s">
        <v>44</v>
      </c>
      <c r="F39" s="158">
        <f>ROUND((SUM(BG91:BG101)),  2)</f>
        <v>0</v>
      </c>
      <c r="G39" s="39"/>
      <c r="H39" s="39"/>
      <c r="I39" s="159">
        <v>0.20999999999999999</v>
      </c>
      <c r="J39" s="158">
        <f>0</f>
        <v>0</v>
      </c>
      <c r="K39" s="39"/>
      <c r="L39" s="147"/>
      <c r="S39" s="39"/>
      <c r="T39" s="39"/>
      <c r="U39" s="39"/>
      <c r="V39" s="39"/>
      <c r="W39" s="39"/>
      <c r="X39" s="39"/>
      <c r="Y39" s="39"/>
      <c r="Z39" s="39"/>
      <c r="AA39" s="39"/>
      <c r="AB39" s="39"/>
      <c r="AC39" s="39"/>
      <c r="AD39" s="39"/>
      <c r="AE39" s="39"/>
    </row>
    <row r="40" hidden="1" s="2" customFormat="1" ht="14.4" customHeight="1">
      <c r="A40" s="39"/>
      <c r="B40" s="45"/>
      <c r="C40" s="39"/>
      <c r="D40" s="39"/>
      <c r="E40" s="144" t="s">
        <v>45</v>
      </c>
      <c r="F40" s="158">
        <f>ROUND((SUM(BH91:BH101)),  2)</f>
        <v>0</v>
      </c>
      <c r="G40" s="39"/>
      <c r="H40" s="39"/>
      <c r="I40" s="159">
        <v>0.14999999999999999</v>
      </c>
      <c r="J40" s="158">
        <f>0</f>
        <v>0</v>
      </c>
      <c r="K40" s="39"/>
      <c r="L40" s="147"/>
      <c r="S40" s="39"/>
      <c r="T40" s="39"/>
      <c r="U40" s="39"/>
      <c r="V40" s="39"/>
      <c r="W40" s="39"/>
      <c r="X40" s="39"/>
      <c r="Y40" s="39"/>
      <c r="Z40" s="39"/>
      <c r="AA40" s="39"/>
      <c r="AB40" s="39"/>
      <c r="AC40" s="39"/>
      <c r="AD40" s="39"/>
      <c r="AE40" s="39"/>
    </row>
    <row r="41" hidden="1" s="2" customFormat="1" ht="14.4" customHeight="1">
      <c r="A41" s="39"/>
      <c r="B41" s="45"/>
      <c r="C41" s="39"/>
      <c r="D41" s="39"/>
      <c r="E41" s="144" t="s">
        <v>46</v>
      </c>
      <c r="F41" s="158">
        <f>ROUND((SUM(BI91:BI101)),  2)</f>
        <v>0</v>
      </c>
      <c r="G41" s="39"/>
      <c r="H41" s="39"/>
      <c r="I41" s="159">
        <v>0</v>
      </c>
      <c r="J41" s="158">
        <f>0</f>
        <v>0</v>
      </c>
      <c r="K41" s="39"/>
      <c r="L41" s="147"/>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147"/>
      <c r="S42" s="39"/>
      <c r="T42" s="39"/>
      <c r="U42" s="39"/>
      <c r="V42" s="39"/>
      <c r="W42" s="39"/>
      <c r="X42" s="39"/>
      <c r="Y42" s="39"/>
      <c r="Z42" s="39"/>
      <c r="AA42" s="39"/>
      <c r="AB42" s="39"/>
      <c r="AC42" s="39"/>
      <c r="AD42" s="39"/>
      <c r="AE42" s="39"/>
    </row>
    <row r="43" s="2" customFormat="1" ht="25.44" customHeight="1">
      <c r="A43" s="39"/>
      <c r="B43" s="45"/>
      <c r="C43" s="160"/>
      <c r="D43" s="161" t="s">
        <v>47</v>
      </c>
      <c r="E43" s="162"/>
      <c r="F43" s="162"/>
      <c r="G43" s="163" t="s">
        <v>48</v>
      </c>
      <c r="H43" s="164" t="s">
        <v>49</v>
      </c>
      <c r="I43" s="162"/>
      <c r="J43" s="165">
        <f>SUM(J34:J41)</f>
        <v>0</v>
      </c>
      <c r="K43" s="166"/>
      <c r="L43" s="147"/>
      <c r="S43" s="39"/>
      <c r="T43" s="39"/>
      <c r="U43" s="39"/>
      <c r="V43" s="39"/>
      <c r="W43" s="39"/>
      <c r="X43" s="39"/>
      <c r="Y43" s="39"/>
      <c r="Z43" s="39"/>
      <c r="AA43" s="39"/>
      <c r="AB43" s="39"/>
      <c r="AC43" s="39"/>
      <c r="AD43" s="39"/>
      <c r="AE43" s="39"/>
    </row>
    <row r="44" s="2" customFormat="1" ht="14.4" customHeight="1">
      <c r="A44" s="39"/>
      <c r="B44" s="167"/>
      <c r="C44" s="168"/>
      <c r="D44" s="168"/>
      <c r="E44" s="168"/>
      <c r="F44" s="168"/>
      <c r="G44" s="168"/>
      <c r="H44" s="168"/>
      <c r="I44" s="168"/>
      <c r="J44" s="168"/>
      <c r="K44" s="168"/>
      <c r="L44" s="147"/>
      <c r="S44" s="39"/>
      <c r="T44" s="39"/>
      <c r="U44" s="39"/>
      <c r="V44" s="39"/>
      <c r="W44" s="39"/>
      <c r="X44" s="39"/>
      <c r="Y44" s="39"/>
      <c r="Z44" s="39"/>
      <c r="AA44" s="39"/>
      <c r="AB44" s="39"/>
      <c r="AC44" s="39"/>
      <c r="AD44" s="39"/>
      <c r="AE44" s="39"/>
    </row>
    <row r="48" s="2" customFormat="1" ht="6.96" customHeight="1">
      <c r="A48" s="39"/>
      <c r="B48" s="169"/>
      <c r="C48" s="170"/>
      <c r="D48" s="170"/>
      <c r="E48" s="170"/>
      <c r="F48" s="170"/>
      <c r="G48" s="170"/>
      <c r="H48" s="170"/>
      <c r="I48" s="170"/>
      <c r="J48" s="170"/>
      <c r="K48" s="170"/>
      <c r="L48" s="147"/>
      <c r="S48" s="39"/>
      <c r="T48" s="39"/>
      <c r="U48" s="39"/>
      <c r="V48" s="39"/>
      <c r="W48" s="39"/>
      <c r="X48" s="39"/>
      <c r="Y48" s="39"/>
      <c r="Z48" s="39"/>
      <c r="AA48" s="39"/>
      <c r="AB48" s="39"/>
      <c r="AC48" s="39"/>
      <c r="AD48" s="39"/>
      <c r="AE48" s="39"/>
    </row>
    <row r="49" s="2" customFormat="1" ht="24.96" customHeight="1">
      <c r="A49" s="39"/>
      <c r="B49" s="40"/>
      <c r="C49" s="24" t="s">
        <v>154</v>
      </c>
      <c r="D49" s="41"/>
      <c r="E49" s="41"/>
      <c r="F49" s="41"/>
      <c r="G49" s="41"/>
      <c r="H49" s="41"/>
      <c r="I49" s="41"/>
      <c r="J49" s="41"/>
      <c r="K49" s="41"/>
      <c r="L49" s="147"/>
      <c r="S49" s="39"/>
      <c r="T49" s="39"/>
      <c r="U49" s="39"/>
      <c r="V49" s="39"/>
      <c r="W49" s="39"/>
      <c r="X49" s="39"/>
      <c r="Y49" s="39"/>
      <c r="Z49" s="39"/>
      <c r="AA49" s="39"/>
      <c r="AB49" s="39"/>
      <c r="AC49" s="39"/>
      <c r="AD49" s="39"/>
      <c r="AE49" s="39"/>
    </row>
    <row r="50" s="2" customFormat="1" ht="6.96" customHeight="1">
      <c r="A50" s="39"/>
      <c r="B50" s="40"/>
      <c r="C50" s="41"/>
      <c r="D50" s="41"/>
      <c r="E50" s="41"/>
      <c r="F50" s="41"/>
      <c r="G50" s="41"/>
      <c r="H50" s="41"/>
      <c r="I50" s="41"/>
      <c r="J50" s="41"/>
      <c r="K50" s="41"/>
      <c r="L50" s="147"/>
      <c r="S50" s="39"/>
      <c r="T50" s="39"/>
      <c r="U50" s="39"/>
      <c r="V50" s="39"/>
      <c r="W50" s="39"/>
      <c r="X50" s="39"/>
      <c r="Y50" s="39"/>
      <c r="Z50" s="39"/>
      <c r="AA50" s="39"/>
      <c r="AB50" s="39"/>
      <c r="AC50" s="39"/>
      <c r="AD50" s="39"/>
      <c r="AE50" s="39"/>
    </row>
    <row r="51" s="2" customFormat="1" ht="12" customHeight="1">
      <c r="A51" s="39"/>
      <c r="B51" s="40"/>
      <c r="C51" s="33" t="s">
        <v>16</v>
      </c>
      <c r="D51" s="41"/>
      <c r="E51" s="41"/>
      <c r="F51" s="41"/>
      <c r="G51" s="41"/>
      <c r="H51" s="41"/>
      <c r="I51" s="41"/>
      <c r="J51" s="41"/>
      <c r="K51" s="41"/>
      <c r="L51" s="147"/>
      <c r="S51" s="39"/>
      <c r="T51" s="39"/>
      <c r="U51" s="39"/>
      <c r="V51" s="39"/>
      <c r="W51" s="39"/>
      <c r="X51" s="39"/>
      <c r="Y51" s="39"/>
      <c r="Z51" s="39"/>
      <c r="AA51" s="39"/>
      <c r="AB51" s="39"/>
      <c r="AC51" s="39"/>
      <c r="AD51" s="39"/>
      <c r="AE51" s="39"/>
    </row>
    <row r="52" s="2" customFormat="1" ht="16.5" customHeight="1">
      <c r="A52" s="39"/>
      <c r="B52" s="40"/>
      <c r="C52" s="41"/>
      <c r="D52" s="41"/>
      <c r="E52" s="171" t="str">
        <f>E7</f>
        <v>Oprava geometrických parametrů koleje 2023 u ST Ústí nad Labem</v>
      </c>
      <c r="F52" s="33"/>
      <c r="G52" s="33"/>
      <c r="H52" s="33"/>
      <c r="I52" s="41"/>
      <c r="J52" s="41"/>
      <c r="K52" s="41"/>
      <c r="L52" s="147"/>
      <c r="S52" s="39"/>
      <c r="T52" s="39"/>
      <c r="U52" s="39"/>
      <c r="V52" s="39"/>
      <c r="W52" s="39"/>
      <c r="X52" s="39"/>
      <c r="Y52" s="39"/>
      <c r="Z52" s="39"/>
      <c r="AA52" s="39"/>
      <c r="AB52" s="39"/>
      <c r="AC52" s="39"/>
      <c r="AD52" s="39"/>
      <c r="AE52" s="39"/>
    </row>
    <row r="53" s="1" customFormat="1" ht="12" customHeight="1">
      <c r="B53" s="22"/>
      <c r="C53" s="33" t="s">
        <v>148</v>
      </c>
      <c r="D53" s="23"/>
      <c r="E53" s="23"/>
      <c r="F53" s="23"/>
      <c r="G53" s="23"/>
      <c r="H53" s="23"/>
      <c r="I53" s="23"/>
      <c r="J53" s="23"/>
      <c r="K53" s="23"/>
      <c r="L53" s="21"/>
    </row>
    <row r="54" s="1" customFormat="1" ht="16.5" customHeight="1">
      <c r="B54" s="22"/>
      <c r="C54" s="23"/>
      <c r="D54" s="23"/>
      <c r="E54" s="171" t="s">
        <v>149</v>
      </c>
      <c r="F54" s="23"/>
      <c r="G54" s="23"/>
      <c r="H54" s="23"/>
      <c r="I54" s="23"/>
      <c r="J54" s="23"/>
      <c r="K54" s="23"/>
      <c r="L54" s="21"/>
    </row>
    <row r="55" s="1" customFormat="1" ht="12" customHeight="1">
      <c r="B55" s="22"/>
      <c r="C55" s="33" t="s">
        <v>150</v>
      </c>
      <c r="D55" s="23"/>
      <c r="E55" s="23"/>
      <c r="F55" s="23"/>
      <c r="G55" s="23"/>
      <c r="H55" s="23"/>
      <c r="I55" s="23"/>
      <c r="J55" s="23"/>
      <c r="K55" s="23"/>
      <c r="L55" s="21"/>
    </row>
    <row r="56" s="2" customFormat="1" ht="16.5" customHeight="1">
      <c r="A56" s="39"/>
      <c r="B56" s="40"/>
      <c r="C56" s="41"/>
      <c r="D56" s="41"/>
      <c r="E56" s="172" t="s">
        <v>151</v>
      </c>
      <c r="F56" s="41"/>
      <c r="G56" s="41"/>
      <c r="H56" s="41"/>
      <c r="I56" s="41"/>
      <c r="J56" s="41"/>
      <c r="K56" s="41"/>
      <c r="L56" s="147"/>
      <c r="S56" s="39"/>
      <c r="T56" s="39"/>
      <c r="U56" s="39"/>
      <c r="V56" s="39"/>
      <c r="W56" s="39"/>
      <c r="X56" s="39"/>
      <c r="Y56" s="39"/>
      <c r="Z56" s="39"/>
      <c r="AA56" s="39"/>
      <c r="AB56" s="39"/>
      <c r="AC56" s="39"/>
      <c r="AD56" s="39"/>
      <c r="AE56" s="39"/>
    </row>
    <row r="57" s="2" customFormat="1" ht="12" customHeight="1">
      <c r="A57" s="39"/>
      <c r="B57" s="40"/>
      <c r="C57" s="33" t="s">
        <v>152</v>
      </c>
      <c r="D57" s="41"/>
      <c r="E57" s="41"/>
      <c r="F57" s="41"/>
      <c r="G57" s="41"/>
      <c r="H57" s="41"/>
      <c r="I57" s="41"/>
      <c r="J57" s="41"/>
      <c r="K57" s="41"/>
      <c r="L57" s="147"/>
      <c r="S57" s="39"/>
      <c r="T57" s="39"/>
      <c r="U57" s="39"/>
      <c r="V57" s="39"/>
      <c r="W57" s="39"/>
      <c r="X57" s="39"/>
      <c r="Y57" s="39"/>
      <c r="Z57" s="39"/>
      <c r="AA57" s="39"/>
      <c r="AB57" s="39"/>
      <c r="AC57" s="39"/>
      <c r="AD57" s="39"/>
      <c r="AE57" s="39"/>
    </row>
    <row r="58" s="2" customFormat="1" ht="16.5" customHeight="1">
      <c r="A58" s="39"/>
      <c r="B58" s="40"/>
      <c r="C58" s="41"/>
      <c r="D58" s="41"/>
      <c r="E58" s="70" t="str">
        <f>E13</f>
        <v>11 - SO 11 - PS Děčín hl.n.</v>
      </c>
      <c r="F58" s="41"/>
      <c r="G58" s="41"/>
      <c r="H58" s="41"/>
      <c r="I58" s="41"/>
      <c r="J58" s="41"/>
      <c r="K58" s="41"/>
      <c r="L58" s="147"/>
      <c r="S58" s="39"/>
      <c r="T58" s="39"/>
      <c r="U58" s="39"/>
      <c r="V58" s="39"/>
      <c r="W58" s="39"/>
      <c r="X58" s="39"/>
      <c r="Y58" s="39"/>
      <c r="Z58" s="39"/>
      <c r="AA58" s="39"/>
      <c r="AB58" s="39"/>
      <c r="AC58" s="39"/>
      <c r="AD58" s="39"/>
      <c r="AE58" s="39"/>
    </row>
    <row r="59" s="2" customFormat="1" ht="6.96" customHeight="1">
      <c r="A59" s="39"/>
      <c r="B59" s="40"/>
      <c r="C59" s="41"/>
      <c r="D59" s="41"/>
      <c r="E59" s="41"/>
      <c r="F59" s="41"/>
      <c r="G59" s="41"/>
      <c r="H59" s="41"/>
      <c r="I59" s="41"/>
      <c r="J59" s="41"/>
      <c r="K59" s="41"/>
      <c r="L59" s="147"/>
      <c r="S59" s="39"/>
      <c r="T59" s="39"/>
      <c r="U59" s="39"/>
      <c r="V59" s="39"/>
      <c r="W59" s="39"/>
      <c r="X59" s="39"/>
      <c r="Y59" s="39"/>
      <c r="Z59" s="39"/>
      <c r="AA59" s="39"/>
      <c r="AB59" s="39"/>
      <c r="AC59" s="39"/>
      <c r="AD59" s="39"/>
      <c r="AE59" s="39"/>
    </row>
    <row r="60" s="2" customFormat="1" ht="12" customHeight="1">
      <c r="A60" s="39"/>
      <c r="B60" s="40"/>
      <c r="C60" s="33" t="s">
        <v>21</v>
      </c>
      <c r="D60" s="41"/>
      <c r="E60" s="41"/>
      <c r="F60" s="28" t="str">
        <f>F16</f>
        <v xml:space="preserve"> </v>
      </c>
      <c r="G60" s="41"/>
      <c r="H60" s="41"/>
      <c r="I60" s="33" t="s">
        <v>23</v>
      </c>
      <c r="J60" s="73" t="str">
        <f>IF(J16="","",J16)</f>
        <v>21. 2. 2023</v>
      </c>
      <c r="K60" s="41"/>
      <c r="L60" s="147"/>
      <c r="S60" s="39"/>
      <c r="T60" s="39"/>
      <c r="U60" s="39"/>
      <c r="V60" s="39"/>
      <c r="W60" s="39"/>
      <c r="X60" s="39"/>
      <c r="Y60" s="39"/>
      <c r="Z60" s="39"/>
      <c r="AA60" s="39"/>
      <c r="AB60" s="39"/>
      <c r="AC60" s="39"/>
      <c r="AD60" s="39"/>
      <c r="AE60" s="39"/>
    </row>
    <row r="61" s="2" customFormat="1" ht="6.96" customHeight="1">
      <c r="A61" s="39"/>
      <c r="B61" s="40"/>
      <c r="C61" s="41"/>
      <c r="D61" s="41"/>
      <c r="E61" s="41"/>
      <c r="F61" s="41"/>
      <c r="G61" s="41"/>
      <c r="H61" s="41"/>
      <c r="I61" s="41"/>
      <c r="J61" s="41"/>
      <c r="K61" s="41"/>
      <c r="L61" s="147"/>
      <c r="S61" s="39"/>
      <c r="T61" s="39"/>
      <c r="U61" s="39"/>
      <c r="V61" s="39"/>
      <c r="W61" s="39"/>
      <c r="X61" s="39"/>
      <c r="Y61" s="39"/>
      <c r="Z61" s="39"/>
      <c r="AA61" s="39"/>
      <c r="AB61" s="39"/>
      <c r="AC61" s="39"/>
      <c r="AD61" s="39"/>
      <c r="AE61" s="39"/>
    </row>
    <row r="62" s="2" customFormat="1" ht="15.15" customHeight="1">
      <c r="A62" s="39"/>
      <c r="B62" s="40"/>
      <c r="C62" s="33" t="s">
        <v>25</v>
      </c>
      <c r="D62" s="41"/>
      <c r="E62" s="41"/>
      <c r="F62" s="28" t="str">
        <f>E19</f>
        <v>OŘ Ústí nad Labem</v>
      </c>
      <c r="G62" s="41"/>
      <c r="H62" s="41"/>
      <c r="I62" s="33" t="s">
        <v>31</v>
      </c>
      <c r="J62" s="37" t="str">
        <f>E25</f>
        <v xml:space="preserve"> </v>
      </c>
      <c r="K62" s="41"/>
      <c r="L62" s="147"/>
      <c r="S62" s="39"/>
      <c r="T62" s="39"/>
      <c r="U62" s="39"/>
      <c r="V62" s="39"/>
      <c r="W62" s="39"/>
      <c r="X62" s="39"/>
      <c r="Y62" s="39"/>
      <c r="Z62" s="39"/>
      <c r="AA62" s="39"/>
      <c r="AB62" s="39"/>
      <c r="AC62" s="39"/>
      <c r="AD62" s="39"/>
      <c r="AE62" s="39"/>
    </row>
    <row r="63" s="2" customFormat="1" ht="15.15" customHeight="1">
      <c r="A63" s="39"/>
      <c r="B63" s="40"/>
      <c r="C63" s="33" t="s">
        <v>29</v>
      </c>
      <c r="D63" s="41"/>
      <c r="E63" s="41"/>
      <c r="F63" s="28" t="str">
        <f>IF(E22="","",E22)</f>
        <v>Vyplň údaj</v>
      </c>
      <c r="G63" s="41"/>
      <c r="H63" s="41"/>
      <c r="I63" s="33" t="s">
        <v>33</v>
      </c>
      <c r="J63" s="37" t="str">
        <f>E28</f>
        <v>Tomáš Šrédl</v>
      </c>
      <c r="K63" s="41"/>
      <c r="L63" s="147"/>
      <c r="S63" s="39"/>
      <c r="T63" s="39"/>
      <c r="U63" s="39"/>
      <c r="V63" s="39"/>
      <c r="W63" s="39"/>
      <c r="X63" s="39"/>
      <c r="Y63" s="39"/>
      <c r="Z63" s="39"/>
      <c r="AA63" s="39"/>
      <c r="AB63" s="39"/>
      <c r="AC63" s="39"/>
      <c r="AD63" s="39"/>
      <c r="AE63" s="39"/>
    </row>
    <row r="64" s="2" customFormat="1" ht="10.32" customHeight="1">
      <c r="A64" s="39"/>
      <c r="B64" s="40"/>
      <c r="C64" s="41"/>
      <c r="D64" s="41"/>
      <c r="E64" s="41"/>
      <c r="F64" s="41"/>
      <c r="G64" s="41"/>
      <c r="H64" s="41"/>
      <c r="I64" s="41"/>
      <c r="J64" s="41"/>
      <c r="K64" s="41"/>
      <c r="L64" s="147"/>
      <c r="S64" s="39"/>
      <c r="T64" s="39"/>
      <c r="U64" s="39"/>
      <c r="V64" s="39"/>
      <c r="W64" s="39"/>
      <c r="X64" s="39"/>
      <c r="Y64" s="39"/>
      <c r="Z64" s="39"/>
      <c r="AA64" s="39"/>
      <c r="AB64" s="39"/>
      <c r="AC64" s="39"/>
      <c r="AD64" s="39"/>
      <c r="AE64" s="39"/>
    </row>
    <row r="65" s="2" customFormat="1" ht="29.28" customHeight="1">
      <c r="A65" s="39"/>
      <c r="B65" s="40"/>
      <c r="C65" s="173" t="s">
        <v>155</v>
      </c>
      <c r="D65" s="174"/>
      <c r="E65" s="174"/>
      <c r="F65" s="174"/>
      <c r="G65" s="174"/>
      <c r="H65" s="174"/>
      <c r="I65" s="174"/>
      <c r="J65" s="175" t="s">
        <v>156</v>
      </c>
      <c r="K65" s="174"/>
      <c r="L65" s="147"/>
      <c r="S65" s="39"/>
      <c r="T65" s="39"/>
      <c r="U65" s="39"/>
      <c r="V65" s="39"/>
      <c r="W65" s="39"/>
      <c r="X65" s="39"/>
      <c r="Y65" s="39"/>
      <c r="Z65" s="39"/>
      <c r="AA65" s="39"/>
      <c r="AB65" s="39"/>
      <c r="AC65" s="39"/>
      <c r="AD65" s="39"/>
      <c r="AE65" s="39"/>
    </row>
    <row r="66" s="2" customFormat="1" ht="10.32" customHeight="1">
      <c r="A66" s="39"/>
      <c r="B66" s="40"/>
      <c r="C66" s="41"/>
      <c r="D66" s="41"/>
      <c r="E66" s="41"/>
      <c r="F66" s="41"/>
      <c r="G66" s="41"/>
      <c r="H66" s="41"/>
      <c r="I66" s="41"/>
      <c r="J66" s="41"/>
      <c r="K66" s="41"/>
      <c r="L66" s="147"/>
      <c r="S66" s="39"/>
      <c r="T66" s="39"/>
      <c r="U66" s="39"/>
      <c r="V66" s="39"/>
      <c r="W66" s="39"/>
      <c r="X66" s="39"/>
      <c r="Y66" s="39"/>
      <c r="Z66" s="39"/>
      <c r="AA66" s="39"/>
      <c r="AB66" s="39"/>
      <c r="AC66" s="39"/>
      <c r="AD66" s="39"/>
      <c r="AE66" s="39"/>
    </row>
    <row r="67" s="2" customFormat="1" ht="22.8" customHeight="1">
      <c r="A67" s="39"/>
      <c r="B67" s="40"/>
      <c r="C67" s="176" t="s">
        <v>69</v>
      </c>
      <c r="D67" s="41"/>
      <c r="E67" s="41"/>
      <c r="F67" s="41"/>
      <c r="G67" s="41"/>
      <c r="H67" s="41"/>
      <c r="I67" s="41"/>
      <c r="J67" s="103">
        <f>J91</f>
        <v>0</v>
      </c>
      <c r="K67" s="41"/>
      <c r="L67" s="147"/>
      <c r="S67" s="39"/>
      <c r="T67" s="39"/>
      <c r="U67" s="39"/>
      <c r="V67" s="39"/>
      <c r="W67" s="39"/>
      <c r="X67" s="39"/>
      <c r="Y67" s="39"/>
      <c r="Z67" s="39"/>
      <c r="AA67" s="39"/>
      <c r="AB67" s="39"/>
      <c r="AC67" s="39"/>
      <c r="AD67" s="39"/>
      <c r="AE67" s="39"/>
      <c r="AU67" s="18" t="s">
        <v>157</v>
      </c>
    </row>
    <row r="68" s="2" customFormat="1" ht="21.84" customHeight="1">
      <c r="A68" s="39"/>
      <c r="B68" s="40"/>
      <c r="C68" s="41"/>
      <c r="D68" s="41"/>
      <c r="E68" s="41"/>
      <c r="F68" s="41"/>
      <c r="G68" s="41"/>
      <c r="H68" s="41"/>
      <c r="I68" s="41"/>
      <c r="J68" s="41"/>
      <c r="K68" s="41"/>
      <c r="L68" s="147"/>
      <c r="S68" s="39"/>
      <c r="T68" s="39"/>
      <c r="U68" s="39"/>
      <c r="V68" s="39"/>
      <c r="W68" s="39"/>
      <c r="X68" s="39"/>
      <c r="Y68" s="39"/>
      <c r="Z68" s="39"/>
      <c r="AA68" s="39"/>
      <c r="AB68" s="39"/>
      <c r="AC68" s="39"/>
      <c r="AD68" s="39"/>
      <c r="AE68" s="39"/>
    </row>
    <row r="69" s="2" customFormat="1" ht="6.96" customHeight="1">
      <c r="A69" s="39"/>
      <c r="B69" s="60"/>
      <c r="C69" s="61"/>
      <c r="D69" s="61"/>
      <c r="E69" s="61"/>
      <c r="F69" s="61"/>
      <c r="G69" s="61"/>
      <c r="H69" s="61"/>
      <c r="I69" s="61"/>
      <c r="J69" s="61"/>
      <c r="K69" s="61"/>
      <c r="L69" s="147"/>
      <c r="S69" s="39"/>
      <c r="T69" s="39"/>
      <c r="U69" s="39"/>
      <c r="V69" s="39"/>
      <c r="W69" s="39"/>
      <c r="X69" s="39"/>
      <c r="Y69" s="39"/>
      <c r="Z69" s="39"/>
      <c r="AA69" s="39"/>
      <c r="AB69" s="39"/>
      <c r="AC69" s="39"/>
      <c r="AD69" s="39"/>
      <c r="AE69" s="39"/>
    </row>
    <row r="73" s="2" customFormat="1" ht="6.96" customHeight="1">
      <c r="A73" s="39"/>
      <c r="B73" s="62"/>
      <c r="C73" s="63"/>
      <c r="D73" s="63"/>
      <c r="E73" s="63"/>
      <c r="F73" s="63"/>
      <c r="G73" s="63"/>
      <c r="H73" s="63"/>
      <c r="I73" s="63"/>
      <c r="J73" s="63"/>
      <c r="K73" s="63"/>
      <c r="L73" s="147"/>
      <c r="S73" s="39"/>
      <c r="T73" s="39"/>
      <c r="U73" s="39"/>
      <c r="V73" s="39"/>
      <c r="W73" s="39"/>
      <c r="X73" s="39"/>
      <c r="Y73" s="39"/>
      <c r="Z73" s="39"/>
      <c r="AA73" s="39"/>
      <c r="AB73" s="39"/>
      <c r="AC73" s="39"/>
      <c r="AD73" s="39"/>
      <c r="AE73" s="39"/>
    </row>
    <row r="74" s="2" customFormat="1" ht="24.96" customHeight="1">
      <c r="A74" s="39"/>
      <c r="B74" s="40"/>
      <c r="C74" s="24" t="s">
        <v>160</v>
      </c>
      <c r="D74" s="41"/>
      <c r="E74" s="41"/>
      <c r="F74" s="41"/>
      <c r="G74" s="41"/>
      <c r="H74" s="41"/>
      <c r="I74" s="41"/>
      <c r="J74" s="41"/>
      <c r="K74" s="41"/>
      <c r="L74" s="147"/>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47"/>
      <c r="S75" s="39"/>
      <c r="T75" s="39"/>
      <c r="U75" s="39"/>
      <c r="V75" s="39"/>
      <c r="W75" s="39"/>
      <c r="X75" s="39"/>
      <c r="Y75" s="39"/>
      <c r="Z75" s="39"/>
      <c r="AA75" s="39"/>
      <c r="AB75" s="39"/>
      <c r="AC75" s="39"/>
      <c r="AD75" s="39"/>
      <c r="AE75" s="39"/>
    </row>
    <row r="76" s="2" customFormat="1" ht="12" customHeight="1">
      <c r="A76" s="39"/>
      <c r="B76" s="40"/>
      <c r="C76" s="33" t="s">
        <v>16</v>
      </c>
      <c r="D76" s="41"/>
      <c r="E76" s="41"/>
      <c r="F76" s="41"/>
      <c r="G76" s="41"/>
      <c r="H76" s="41"/>
      <c r="I76" s="41"/>
      <c r="J76" s="41"/>
      <c r="K76" s="41"/>
      <c r="L76" s="147"/>
      <c r="S76" s="39"/>
      <c r="T76" s="39"/>
      <c r="U76" s="39"/>
      <c r="V76" s="39"/>
      <c r="W76" s="39"/>
      <c r="X76" s="39"/>
      <c r="Y76" s="39"/>
      <c r="Z76" s="39"/>
      <c r="AA76" s="39"/>
      <c r="AB76" s="39"/>
      <c r="AC76" s="39"/>
      <c r="AD76" s="39"/>
      <c r="AE76" s="39"/>
    </row>
    <row r="77" s="2" customFormat="1" ht="16.5" customHeight="1">
      <c r="A77" s="39"/>
      <c r="B77" s="40"/>
      <c r="C77" s="41"/>
      <c r="D77" s="41"/>
      <c r="E77" s="171" t="str">
        <f>E7</f>
        <v>Oprava geometrických parametrů koleje 2023 u ST Ústí nad Labem</v>
      </c>
      <c r="F77" s="33"/>
      <c r="G77" s="33"/>
      <c r="H77" s="33"/>
      <c r="I77" s="41"/>
      <c r="J77" s="41"/>
      <c r="K77" s="41"/>
      <c r="L77" s="147"/>
      <c r="S77" s="39"/>
      <c r="T77" s="39"/>
      <c r="U77" s="39"/>
      <c r="V77" s="39"/>
      <c r="W77" s="39"/>
      <c r="X77" s="39"/>
      <c r="Y77" s="39"/>
      <c r="Z77" s="39"/>
      <c r="AA77" s="39"/>
      <c r="AB77" s="39"/>
      <c r="AC77" s="39"/>
      <c r="AD77" s="39"/>
      <c r="AE77" s="39"/>
    </row>
    <row r="78" s="1" customFormat="1" ht="12" customHeight="1">
      <c r="B78" s="22"/>
      <c r="C78" s="33" t="s">
        <v>148</v>
      </c>
      <c r="D78" s="23"/>
      <c r="E78" s="23"/>
      <c r="F78" s="23"/>
      <c r="G78" s="23"/>
      <c r="H78" s="23"/>
      <c r="I78" s="23"/>
      <c r="J78" s="23"/>
      <c r="K78" s="23"/>
      <c r="L78" s="21"/>
    </row>
    <row r="79" s="1" customFormat="1" ht="16.5" customHeight="1">
      <c r="B79" s="22"/>
      <c r="C79" s="23"/>
      <c r="D79" s="23"/>
      <c r="E79" s="171" t="s">
        <v>149</v>
      </c>
      <c r="F79" s="23"/>
      <c r="G79" s="23"/>
      <c r="H79" s="23"/>
      <c r="I79" s="23"/>
      <c r="J79" s="23"/>
      <c r="K79" s="23"/>
      <c r="L79" s="21"/>
    </row>
    <row r="80" s="1" customFormat="1" ht="12" customHeight="1">
      <c r="B80" s="22"/>
      <c r="C80" s="33" t="s">
        <v>150</v>
      </c>
      <c r="D80" s="23"/>
      <c r="E80" s="23"/>
      <c r="F80" s="23"/>
      <c r="G80" s="23"/>
      <c r="H80" s="23"/>
      <c r="I80" s="23"/>
      <c r="J80" s="23"/>
      <c r="K80" s="23"/>
      <c r="L80" s="21"/>
    </row>
    <row r="81" s="2" customFormat="1" ht="16.5" customHeight="1">
      <c r="A81" s="39"/>
      <c r="B81" s="40"/>
      <c r="C81" s="41"/>
      <c r="D81" s="41"/>
      <c r="E81" s="172" t="s">
        <v>151</v>
      </c>
      <c r="F81" s="41"/>
      <c r="G81" s="41"/>
      <c r="H81" s="41"/>
      <c r="I81" s="41"/>
      <c r="J81" s="41"/>
      <c r="K81" s="41"/>
      <c r="L81" s="147"/>
      <c r="S81" s="39"/>
      <c r="T81" s="39"/>
      <c r="U81" s="39"/>
      <c r="V81" s="39"/>
      <c r="W81" s="39"/>
      <c r="X81" s="39"/>
      <c r="Y81" s="39"/>
      <c r="Z81" s="39"/>
      <c r="AA81" s="39"/>
      <c r="AB81" s="39"/>
      <c r="AC81" s="39"/>
      <c r="AD81" s="39"/>
      <c r="AE81" s="39"/>
    </row>
    <row r="82" s="2" customFormat="1" ht="12" customHeight="1">
      <c r="A82" s="39"/>
      <c r="B82" s="40"/>
      <c r="C82" s="33" t="s">
        <v>152</v>
      </c>
      <c r="D82" s="41"/>
      <c r="E82" s="41"/>
      <c r="F82" s="41"/>
      <c r="G82" s="41"/>
      <c r="H82" s="41"/>
      <c r="I82" s="41"/>
      <c r="J82" s="41"/>
      <c r="K82" s="41"/>
      <c r="L82" s="147"/>
      <c r="S82" s="39"/>
      <c r="T82" s="39"/>
      <c r="U82" s="39"/>
      <c r="V82" s="39"/>
      <c r="W82" s="39"/>
      <c r="X82" s="39"/>
      <c r="Y82" s="39"/>
      <c r="Z82" s="39"/>
      <c r="AA82" s="39"/>
      <c r="AB82" s="39"/>
      <c r="AC82" s="39"/>
      <c r="AD82" s="39"/>
      <c r="AE82" s="39"/>
    </row>
    <row r="83" s="2" customFormat="1" ht="16.5" customHeight="1">
      <c r="A83" s="39"/>
      <c r="B83" s="40"/>
      <c r="C83" s="41"/>
      <c r="D83" s="41"/>
      <c r="E83" s="70" t="str">
        <f>E13</f>
        <v>11 - SO 11 - PS Děčín hl.n.</v>
      </c>
      <c r="F83" s="41"/>
      <c r="G83" s="41"/>
      <c r="H83" s="41"/>
      <c r="I83" s="41"/>
      <c r="J83" s="41"/>
      <c r="K83" s="41"/>
      <c r="L83" s="147"/>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47"/>
      <c r="S84" s="39"/>
      <c r="T84" s="39"/>
      <c r="U84" s="39"/>
      <c r="V84" s="39"/>
      <c r="W84" s="39"/>
      <c r="X84" s="39"/>
      <c r="Y84" s="39"/>
      <c r="Z84" s="39"/>
      <c r="AA84" s="39"/>
      <c r="AB84" s="39"/>
      <c r="AC84" s="39"/>
      <c r="AD84" s="39"/>
      <c r="AE84" s="39"/>
    </row>
    <row r="85" s="2" customFormat="1" ht="12" customHeight="1">
      <c r="A85" s="39"/>
      <c r="B85" s="40"/>
      <c r="C85" s="33" t="s">
        <v>21</v>
      </c>
      <c r="D85" s="41"/>
      <c r="E85" s="41"/>
      <c r="F85" s="28" t="str">
        <f>F16</f>
        <v xml:space="preserve"> </v>
      </c>
      <c r="G85" s="41"/>
      <c r="H85" s="41"/>
      <c r="I85" s="33" t="s">
        <v>23</v>
      </c>
      <c r="J85" s="73" t="str">
        <f>IF(J16="","",J16)</f>
        <v>21. 2. 2023</v>
      </c>
      <c r="K85" s="41"/>
      <c r="L85" s="147"/>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41"/>
      <c r="J86" s="41"/>
      <c r="K86" s="41"/>
      <c r="L86" s="147"/>
      <c r="S86" s="39"/>
      <c r="T86" s="39"/>
      <c r="U86" s="39"/>
      <c r="V86" s="39"/>
      <c r="W86" s="39"/>
      <c r="X86" s="39"/>
      <c r="Y86" s="39"/>
      <c r="Z86" s="39"/>
      <c r="AA86" s="39"/>
      <c r="AB86" s="39"/>
      <c r="AC86" s="39"/>
      <c r="AD86" s="39"/>
      <c r="AE86" s="39"/>
    </row>
    <row r="87" s="2" customFormat="1" ht="15.15" customHeight="1">
      <c r="A87" s="39"/>
      <c r="B87" s="40"/>
      <c r="C87" s="33" t="s">
        <v>25</v>
      </c>
      <c r="D87" s="41"/>
      <c r="E87" s="41"/>
      <c r="F87" s="28" t="str">
        <f>E19</f>
        <v>OŘ Ústí nad Labem</v>
      </c>
      <c r="G87" s="41"/>
      <c r="H87" s="41"/>
      <c r="I87" s="33" t="s">
        <v>31</v>
      </c>
      <c r="J87" s="37" t="str">
        <f>E25</f>
        <v xml:space="preserve"> </v>
      </c>
      <c r="K87" s="41"/>
      <c r="L87" s="147"/>
      <c r="S87" s="39"/>
      <c r="T87" s="39"/>
      <c r="U87" s="39"/>
      <c r="V87" s="39"/>
      <c r="W87" s="39"/>
      <c r="X87" s="39"/>
      <c r="Y87" s="39"/>
      <c r="Z87" s="39"/>
      <c r="AA87" s="39"/>
      <c r="AB87" s="39"/>
      <c r="AC87" s="39"/>
      <c r="AD87" s="39"/>
      <c r="AE87" s="39"/>
    </row>
    <row r="88" s="2" customFormat="1" ht="15.15" customHeight="1">
      <c r="A88" s="39"/>
      <c r="B88" s="40"/>
      <c r="C88" s="33" t="s">
        <v>29</v>
      </c>
      <c r="D88" s="41"/>
      <c r="E88" s="41"/>
      <c r="F88" s="28" t="str">
        <f>IF(E22="","",E22)</f>
        <v>Vyplň údaj</v>
      </c>
      <c r="G88" s="41"/>
      <c r="H88" s="41"/>
      <c r="I88" s="33" t="s">
        <v>33</v>
      </c>
      <c r="J88" s="37" t="str">
        <f>E28</f>
        <v>Tomáš Šrédl</v>
      </c>
      <c r="K88" s="41"/>
      <c r="L88" s="147"/>
      <c r="S88" s="39"/>
      <c r="T88" s="39"/>
      <c r="U88" s="39"/>
      <c r="V88" s="39"/>
      <c r="W88" s="39"/>
      <c r="X88" s="39"/>
      <c r="Y88" s="39"/>
      <c r="Z88" s="39"/>
      <c r="AA88" s="39"/>
      <c r="AB88" s="39"/>
      <c r="AC88" s="39"/>
      <c r="AD88" s="39"/>
      <c r="AE88" s="39"/>
    </row>
    <row r="89" s="2" customFormat="1" ht="10.32" customHeight="1">
      <c r="A89" s="39"/>
      <c r="B89" s="40"/>
      <c r="C89" s="41"/>
      <c r="D89" s="41"/>
      <c r="E89" s="41"/>
      <c r="F89" s="41"/>
      <c r="G89" s="41"/>
      <c r="H89" s="41"/>
      <c r="I89" s="41"/>
      <c r="J89" s="41"/>
      <c r="K89" s="41"/>
      <c r="L89" s="147"/>
      <c r="S89" s="39"/>
      <c r="T89" s="39"/>
      <c r="U89" s="39"/>
      <c r="V89" s="39"/>
      <c r="W89" s="39"/>
      <c r="X89" s="39"/>
      <c r="Y89" s="39"/>
      <c r="Z89" s="39"/>
      <c r="AA89" s="39"/>
      <c r="AB89" s="39"/>
      <c r="AC89" s="39"/>
      <c r="AD89" s="39"/>
      <c r="AE89" s="39"/>
    </row>
    <row r="90" s="11" customFormat="1" ht="29.28" customHeight="1">
      <c r="A90" s="188"/>
      <c r="B90" s="189"/>
      <c r="C90" s="190" t="s">
        <v>161</v>
      </c>
      <c r="D90" s="191" t="s">
        <v>56</v>
      </c>
      <c r="E90" s="191" t="s">
        <v>52</v>
      </c>
      <c r="F90" s="191" t="s">
        <v>53</v>
      </c>
      <c r="G90" s="191" t="s">
        <v>162</v>
      </c>
      <c r="H90" s="191" t="s">
        <v>163</v>
      </c>
      <c r="I90" s="191" t="s">
        <v>164</v>
      </c>
      <c r="J90" s="191" t="s">
        <v>156</v>
      </c>
      <c r="K90" s="192" t="s">
        <v>165</v>
      </c>
      <c r="L90" s="193"/>
      <c r="M90" s="93" t="s">
        <v>19</v>
      </c>
      <c r="N90" s="94" t="s">
        <v>41</v>
      </c>
      <c r="O90" s="94" t="s">
        <v>166</v>
      </c>
      <c r="P90" s="94" t="s">
        <v>167</v>
      </c>
      <c r="Q90" s="94" t="s">
        <v>168</v>
      </c>
      <c r="R90" s="94" t="s">
        <v>169</v>
      </c>
      <c r="S90" s="94" t="s">
        <v>170</v>
      </c>
      <c r="T90" s="95" t="s">
        <v>171</v>
      </c>
      <c r="U90" s="188"/>
      <c r="V90" s="188"/>
      <c r="W90" s="188"/>
      <c r="X90" s="188"/>
      <c r="Y90" s="188"/>
      <c r="Z90" s="188"/>
      <c r="AA90" s="188"/>
      <c r="AB90" s="188"/>
      <c r="AC90" s="188"/>
      <c r="AD90" s="188"/>
      <c r="AE90" s="188"/>
    </row>
    <row r="91" s="2" customFormat="1" ht="22.8" customHeight="1">
      <c r="A91" s="39"/>
      <c r="B91" s="40"/>
      <c r="C91" s="100" t="s">
        <v>172</v>
      </c>
      <c r="D91" s="41"/>
      <c r="E91" s="41"/>
      <c r="F91" s="41"/>
      <c r="G91" s="41"/>
      <c r="H91" s="41"/>
      <c r="I91" s="41"/>
      <c r="J91" s="194">
        <f>BK91</f>
        <v>0</v>
      </c>
      <c r="K91" s="41"/>
      <c r="L91" s="45"/>
      <c r="M91" s="96"/>
      <c r="N91" s="195"/>
      <c r="O91" s="97"/>
      <c r="P91" s="196">
        <f>SUM(P92:P101)</f>
        <v>0</v>
      </c>
      <c r="Q91" s="97"/>
      <c r="R91" s="196">
        <f>SUM(R92:R101)</f>
        <v>354</v>
      </c>
      <c r="S91" s="97"/>
      <c r="T91" s="197">
        <f>SUM(T92:T101)</f>
        <v>0</v>
      </c>
      <c r="U91" s="39"/>
      <c r="V91" s="39"/>
      <c r="W91" s="39"/>
      <c r="X91" s="39"/>
      <c r="Y91" s="39"/>
      <c r="Z91" s="39"/>
      <c r="AA91" s="39"/>
      <c r="AB91" s="39"/>
      <c r="AC91" s="39"/>
      <c r="AD91" s="39"/>
      <c r="AE91" s="39"/>
      <c r="AT91" s="18" t="s">
        <v>70</v>
      </c>
      <c r="AU91" s="18" t="s">
        <v>157</v>
      </c>
      <c r="BK91" s="198">
        <f>SUM(BK92:BK101)</f>
        <v>0</v>
      </c>
    </row>
    <row r="92" s="2" customFormat="1" ht="37.8" customHeight="1">
      <c r="A92" s="39"/>
      <c r="B92" s="40"/>
      <c r="C92" s="215" t="s">
        <v>78</v>
      </c>
      <c r="D92" s="215" t="s">
        <v>178</v>
      </c>
      <c r="E92" s="216" t="s">
        <v>526</v>
      </c>
      <c r="F92" s="217" t="s">
        <v>527</v>
      </c>
      <c r="G92" s="218" t="s">
        <v>181</v>
      </c>
      <c r="H92" s="219">
        <v>1.76</v>
      </c>
      <c r="I92" s="220"/>
      <c r="J92" s="221">
        <f>ROUND(I92*H92,2)</f>
        <v>0</v>
      </c>
      <c r="K92" s="217" t="s">
        <v>182</v>
      </c>
      <c r="L92" s="45"/>
      <c r="M92" s="222" t="s">
        <v>19</v>
      </c>
      <c r="N92" s="223" t="s">
        <v>42</v>
      </c>
      <c r="O92" s="85"/>
      <c r="P92" s="224">
        <f>O92*H92</f>
        <v>0</v>
      </c>
      <c r="Q92" s="224">
        <v>0</v>
      </c>
      <c r="R92" s="224">
        <f>Q92*H92</f>
        <v>0</v>
      </c>
      <c r="S92" s="224">
        <v>0</v>
      </c>
      <c r="T92" s="225">
        <f>S92*H92</f>
        <v>0</v>
      </c>
      <c r="U92" s="39"/>
      <c r="V92" s="39"/>
      <c r="W92" s="39"/>
      <c r="X92" s="39"/>
      <c r="Y92" s="39"/>
      <c r="Z92" s="39"/>
      <c r="AA92" s="39"/>
      <c r="AB92" s="39"/>
      <c r="AC92" s="39"/>
      <c r="AD92" s="39"/>
      <c r="AE92" s="39"/>
      <c r="AR92" s="226" t="s">
        <v>118</v>
      </c>
      <c r="AT92" s="226" t="s">
        <v>178</v>
      </c>
      <c r="AU92" s="226" t="s">
        <v>71</v>
      </c>
      <c r="AY92" s="18" t="s">
        <v>175</v>
      </c>
      <c r="BE92" s="227">
        <f>IF(N92="základní",J92,0)</f>
        <v>0</v>
      </c>
      <c r="BF92" s="227">
        <f>IF(N92="snížená",J92,0)</f>
        <v>0</v>
      </c>
      <c r="BG92" s="227">
        <f>IF(N92="zákl. přenesená",J92,0)</f>
        <v>0</v>
      </c>
      <c r="BH92" s="227">
        <f>IF(N92="sníž. přenesená",J92,0)</f>
        <v>0</v>
      </c>
      <c r="BI92" s="227">
        <f>IF(N92="nulová",J92,0)</f>
        <v>0</v>
      </c>
      <c r="BJ92" s="18" t="s">
        <v>78</v>
      </c>
      <c r="BK92" s="227">
        <f>ROUND(I92*H92,2)</f>
        <v>0</v>
      </c>
      <c r="BL92" s="18" t="s">
        <v>118</v>
      </c>
      <c r="BM92" s="226" t="s">
        <v>547</v>
      </c>
    </row>
    <row r="93" s="13" customFormat="1">
      <c r="A93" s="13"/>
      <c r="B93" s="228"/>
      <c r="C93" s="229"/>
      <c r="D93" s="230" t="s">
        <v>184</v>
      </c>
      <c r="E93" s="231" t="s">
        <v>19</v>
      </c>
      <c r="F93" s="232" t="s">
        <v>548</v>
      </c>
      <c r="G93" s="229"/>
      <c r="H93" s="233">
        <v>1.76</v>
      </c>
      <c r="I93" s="234"/>
      <c r="J93" s="229"/>
      <c r="K93" s="229"/>
      <c r="L93" s="235"/>
      <c r="M93" s="236"/>
      <c r="N93" s="237"/>
      <c r="O93" s="237"/>
      <c r="P93" s="237"/>
      <c r="Q93" s="237"/>
      <c r="R93" s="237"/>
      <c r="S93" s="237"/>
      <c r="T93" s="238"/>
      <c r="U93" s="13"/>
      <c r="V93" s="13"/>
      <c r="W93" s="13"/>
      <c r="X93" s="13"/>
      <c r="Y93" s="13"/>
      <c r="Z93" s="13"/>
      <c r="AA93" s="13"/>
      <c r="AB93" s="13"/>
      <c r="AC93" s="13"/>
      <c r="AD93" s="13"/>
      <c r="AE93" s="13"/>
      <c r="AT93" s="239" t="s">
        <v>184</v>
      </c>
      <c r="AU93" s="239" t="s">
        <v>71</v>
      </c>
      <c r="AV93" s="13" t="s">
        <v>80</v>
      </c>
      <c r="AW93" s="13" t="s">
        <v>32</v>
      </c>
      <c r="AX93" s="13" t="s">
        <v>78</v>
      </c>
      <c r="AY93" s="239" t="s">
        <v>175</v>
      </c>
    </row>
    <row r="94" s="2" customFormat="1" ht="37.8" customHeight="1">
      <c r="A94" s="39"/>
      <c r="B94" s="40"/>
      <c r="C94" s="215" t="s">
        <v>80</v>
      </c>
      <c r="D94" s="215" t="s">
        <v>178</v>
      </c>
      <c r="E94" s="216" t="s">
        <v>194</v>
      </c>
      <c r="F94" s="217" t="s">
        <v>195</v>
      </c>
      <c r="G94" s="218" t="s">
        <v>196</v>
      </c>
      <c r="H94" s="219">
        <v>236</v>
      </c>
      <c r="I94" s="220"/>
      <c r="J94" s="221">
        <f>ROUND(I94*H94,2)</f>
        <v>0</v>
      </c>
      <c r="K94" s="217" t="s">
        <v>182</v>
      </c>
      <c r="L94" s="45"/>
      <c r="M94" s="222" t="s">
        <v>19</v>
      </c>
      <c r="N94" s="223" t="s">
        <v>42</v>
      </c>
      <c r="O94" s="85"/>
      <c r="P94" s="224">
        <f>O94*H94</f>
        <v>0</v>
      </c>
      <c r="Q94" s="224">
        <v>0</v>
      </c>
      <c r="R94" s="224">
        <f>Q94*H94</f>
        <v>0</v>
      </c>
      <c r="S94" s="224">
        <v>0</v>
      </c>
      <c r="T94" s="225">
        <f>S94*H94</f>
        <v>0</v>
      </c>
      <c r="U94" s="39"/>
      <c r="V94" s="39"/>
      <c r="W94" s="39"/>
      <c r="X94" s="39"/>
      <c r="Y94" s="39"/>
      <c r="Z94" s="39"/>
      <c r="AA94" s="39"/>
      <c r="AB94" s="39"/>
      <c r="AC94" s="39"/>
      <c r="AD94" s="39"/>
      <c r="AE94" s="39"/>
      <c r="AR94" s="226" t="s">
        <v>118</v>
      </c>
      <c r="AT94" s="226" t="s">
        <v>178</v>
      </c>
      <c r="AU94" s="226" t="s">
        <v>71</v>
      </c>
      <c r="AY94" s="18" t="s">
        <v>175</v>
      </c>
      <c r="BE94" s="227">
        <f>IF(N94="základní",J94,0)</f>
        <v>0</v>
      </c>
      <c r="BF94" s="227">
        <f>IF(N94="snížená",J94,0)</f>
        <v>0</v>
      </c>
      <c r="BG94" s="227">
        <f>IF(N94="zákl. přenesená",J94,0)</f>
        <v>0</v>
      </c>
      <c r="BH94" s="227">
        <f>IF(N94="sníž. přenesená",J94,0)</f>
        <v>0</v>
      </c>
      <c r="BI94" s="227">
        <f>IF(N94="nulová",J94,0)</f>
        <v>0</v>
      </c>
      <c r="BJ94" s="18" t="s">
        <v>78</v>
      </c>
      <c r="BK94" s="227">
        <f>ROUND(I94*H94,2)</f>
        <v>0</v>
      </c>
      <c r="BL94" s="18" t="s">
        <v>118</v>
      </c>
      <c r="BM94" s="226" t="s">
        <v>549</v>
      </c>
    </row>
    <row r="95" s="13" customFormat="1">
      <c r="A95" s="13"/>
      <c r="B95" s="228"/>
      <c r="C95" s="229"/>
      <c r="D95" s="230" t="s">
        <v>184</v>
      </c>
      <c r="E95" s="231" t="s">
        <v>19</v>
      </c>
      <c r="F95" s="232" t="s">
        <v>550</v>
      </c>
      <c r="G95" s="229"/>
      <c r="H95" s="233">
        <v>198</v>
      </c>
      <c r="I95" s="234"/>
      <c r="J95" s="229"/>
      <c r="K95" s="229"/>
      <c r="L95" s="235"/>
      <c r="M95" s="236"/>
      <c r="N95" s="237"/>
      <c r="O95" s="237"/>
      <c r="P95" s="237"/>
      <c r="Q95" s="237"/>
      <c r="R95" s="237"/>
      <c r="S95" s="237"/>
      <c r="T95" s="238"/>
      <c r="U95" s="13"/>
      <c r="V95" s="13"/>
      <c r="W95" s="13"/>
      <c r="X95" s="13"/>
      <c r="Y95" s="13"/>
      <c r="Z95" s="13"/>
      <c r="AA95" s="13"/>
      <c r="AB95" s="13"/>
      <c r="AC95" s="13"/>
      <c r="AD95" s="13"/>
      <c r="AE95" s="13"/>
      <c r="AT95" s="239" t="s">
        <v>184</v>
      </c>
      <c r="AU95" s="239" t="s">
        <v>71</v>
      </c>
      <c r="AV95" s="13" t="s">
        <v>80</v>
      </c>
      <c r="AW95" s="13" t="s">
        <v>32</v>
      </c>
      <c r="AX95" s="13" t="s">
        <v>71</v>
      </c>
      <c r="AY95" s="239" t="s">
        <v>175</v>
      </c>
    </row>
    <row r="96" s="13" customFormat="1">
      <c r="A96" s="13"/>
      <c r="B96" s="228"/>
      <c r="C96" s="229"/>
      <c r="D96" s="230" t="s">
        <v>184</v>
      </c>
      <c r="E96" s="231" t="s">
        <v>19</v>
      </c>
      <c r="F96" s="232" t="s">
        <v>551</v>
      </c>
      <c r="G96" s="229"/>
      <c r="H96" s="233">
        <v>38</v>
      </c>
      <c r="I96" s="234"/>
      <c r="J96" s="229"/>
      <c r="K96" s="229"/>
      <c r="L96" s="235"/>
      <c r="M96" s="236"/>
      <c r="N96" s="237"/>
      <c r="O96" s="237"/>
      <c r="P96" s="237"/>
      <c r="Q96" s="237"/>
      <c r="R96" s="237"/>
      <c r="S96" s="237"/>
      <c r="T96" s="238"/>
      <c r="U96" s="13"/>
      <c r="V96" s="13"/>
      <c r="W96" s="13"/>
      <c r="X96" s="13"/>
      <c r="Y96" s="13"/>
      <c r="Z96" s="13"/>
      <c r="AA96" s="13"/>
      <c r="AB96" s="13"/>
      <c r="AC96" s="13"/>
      <c r="AD96" s="13"/>
      <c r="AE96" s="13"/>
      <c r="AT96" s="239" t="s">
        <v>184</v>
      </c>
      <c r="AU96" s="239" t="s">
        <v>71</v>
      </c>
      <c r="AV96" s="13" t="s">
        <v>80</v>
      </c>
      <c r="AW96" s="13" t="s">
        <v>32</v>
      </c>
      <c r="AX96" s="13" t="s">
        <v>71</v>
      </c>
      <c r="AY96" s="239" t="s">
        <v>175</v>
      </c>
    </row>
    <row r="97" s="14" customFormat="1">
      <c r="A97" s="14"/>
      <c r="B97" s="240"/>
      <c r="C97" s="241"/>
      <c r="D97" s="230" t="s">
        <v>184</v>
      </c>
      <c r="E97" s="242" t="s">
        <v>19</v>
      </c>
      <c r="F97" s="243" t="s">
        <v>190</v>
      </c>
      <c r="G97" s="241"/>
      <c r="H97" s="244">
        <v>236</v>
      </c>
      <c r="I97" s="245"/>
      <c r="J97" s="241"/>
      <c r="K97" s="241"/>
      <c r="L97" s="246"/>
      <c r="M97" s="247"/>
      <c r="N97" s="248"/>
      <c r="O97" s="248"/>
      <c r="P97" s="248"/>
      <c r="Q97" s="248"/>
      <c r="R97" s="248"/>
      <c r="S97" s="248"/>
      <c r="T97" s="249"/>
      <c r="U97" s="14"/>
      <c r="V97" s="14"/>
      <c r="W97" s="14"/>
      <c r="X97" s="14"/>
      <c r="Y97" s="14"/>
      <c r="Z97" s="14"/>
      <c r="AA97" s="14"/>
      <c r="AB97" s="14"/>
      <c r="AC97" s="14"/>
      <c r="AD97" s="14"/>
      <c r="AE97" s="14"/>
      <c r="AT97" s="250" t="s">
        <v>184</v>
      </c>
      <c r="AU97" s="250" t="s">
        <v>71</v>
      </c>
      <c r="AV97" s="14" t="s">
        <v>118</v>
      </c>
      <c r="AW97" s="14" t="s">
        <v>32</v>
      </c>
      <c r="AX97" s="14" t="s">
        <v>78</v>
      </c>
      <c r="AY97" s="250" t="s">
        <v>175</v>
      </c>
    </row>
    <row r="98" s="2" customFormat="1" ht="16.5" customHeight="1">
      <c r="A98" s="39"/>
      <c r="B98" s="40"/>
      <c r="C98" s="251" t="s">
        <v>87</v>
      </c>
      <c r="D98" s="251" t="s">
        <v>199</v>
      </c>
      <c r="E98" s="252" t="s">
        <v>317</v>
      </c>
      <c r="F98" s="253" t="s">
        <v>318</v>
      </c>
      <c r="G98" s="254" t="s">
        <v>202</v>
      </c>
      <c r="H98" s="255">
        <v>354</v>
      </c>
      <c r="I98" s="256"/>
      <c r="J98" s="257">
        <f>ROUND(I98*H98,2)</f>
        <v>0</v>
      </c>
      <c r="K98" s="253" t="s">
        <v>182</v>
      </c>
      <c r="L98" s="258"/>
      <c r="M98" s="259" t="s">
        <v>19</v>
      </c>
      <c r="N98" s="260" t="s">
        <v>42</v>
      </c>
      <c r="O98" s="85"/>
      <c r="P98" s="224">
        <f>O98*H98</f>
        <v>0</v>
      </c>
      <c r="Q98" s="224">
        <v>1</v>
      </c>
      <c r="R98" s="224">
        <f>Q98*H98</f>
        <v>354</v>
      </c>
      <c r="S98" s="224">
        <v>0</v>
      </c>
      <c r="T98" s="225">
        <f>S98*H98</f>
        <v>0</v>
      </c>
      <c r="U98" s="39"/>
      <c r="V98" s="39"/>
      <c r="W98" s="39"/>
      <c r="X98" s="39"/>
      <c r="Y98" s="39"/>
      <c r="Z98" s="39"/>
      <c r="AA98" s="39"/>
      <c r="AB98" s="39"/>
      <c r="AC98" s="39"/>
      <c r="AD98" s="39"/>
      <c r="AE98" s="39"/>
      <c r="AR98" s="226" t="s">
        <v>203</v>
      </c>
      <c r="AT98" s="226" t="s">
        <v>199</v>
      </c>
      <c r="AU98" s="226" t="s">
        <v>71</v>
      </c>
      <c r="AY98" s="18" t="s">
        <v>175</v>
      </c>
      <c r="BE98" s="227">
        <f>IF(N98="základní",J98,0)</f>
        <v>0</v>
      </c>
      <c r="BF98" s="227">
        <f>IF(N98="snížená",J98,0)</f>
        <v>0</v>
      </c>
      <c r="BG98" s="227">
        <f>IF(N98="zákl. přenesená",J98,0)</f>
        <v>0</v>
      </c>
      <c r="BH98" s="227">
        <f>IF(N98="sníž. přenesená",J98,0)</f>
        <v>0</v>
      </c>
      <c r="BI98" s="227">
        <f>IF(N98="nulová",J98,0)</f>
        <v>0</v>
      </c>
      <c r="BJ98" s="18" t="s">
        <v>78</v>
      </c>
      <c r="BK98" s="227">
        <f>ROUND(I98*H98,2)</f>
        <v>0</v>
      </c>
      <c r="BL98" s="18" t="s">
        <v>118</v>
      </c>
      <c r="BM98" s="226" t="s">
        <v>552</v>
      </c>
    </row>
    <row r="99" s="13" customFormat="1">
      <c r="A99" s="13"/>
      <c r="B99" s="228"/>
      <c r="C99" s="229"/>
      <c r="D99" s="230" t="s">
        <v>184</v>
      </c>
      <c r="E99" s="231" t="s">
        <v>19</v>
      </c>
      <c r="F99" s="232" t="s">
        <v>553</v>
      </c>
      <c r="G99" s="229"/>
      <c r="H99" s="233">
        <v>354</v>
      </c>
      <c r="I99" s="234"/>
      <c r="J99" s="229"/>
      <c r="K99" s="229"/>
      <c r="L99" s="235"/>
      <c r="M99" s="236"/>
      <c r="N99" s="237"/>
      <c r="O99" s="237"/>
      <c r="P99" s="237"/>
      <c r="Q99" s="237"/>
      <c r="R99" s="237"/>
      <c r="S99" s="237"/>
      <c r="T99" s="238"/>
      <c r="U99" s="13"/>
      <c r="V99" s="13"/>
      <c r="W99" s="13"/>
      <c r="X99" s="13"/>
      <c r="Y99" s="13"/>
      <c r="Z99" s="13"/>
      <c r="AA99" s="13"/>
      <c r="AB99" s="13"/>
      <c r="AC99" s="13"/>
      <c r="AD99" s="13"/>
      <c r="AE99" s="13"/>
      <c r="AT99" s="239" t="s">
        <v>184</v>
      </c>
      <c r="AU99" s="239" t="s">
        <v>71</v>
      </c>
      <c r="AV99" s="13" t="s">
        <v>80</v>
      </c>
      <c r="AW99" s="13" t="s">
        <v>32</v>
      </c>
      <c r="AX99" s="13" t="s">
        <v>78</v>
      </c>
      <c r="AY99" s="239" t="s">
        <v>175</v>
      </c>
    </row>
    <row r="100" s="2" customFormat="1" ht="78" customHeight="1">
      <c r="A100" s="39"/>
      <c r="B100" s="40"/>
      <c r="C100" s="215" t="s">
        <v>118</v>
      </c>
      <c r="D100" s="215" t="s">
        <v>178</v>
      </c>
      <c r="E100" s="216" t="s">
        <v>512</v>
      </c>
      <c r="F100" s="217" t="s">
        <v>513</v>
      </c>
      <c r="G100" s="218" t="s">
        <v>202</v>
      </c>
      <c r="H100" s="219">
        <v>354</v>
      </c>
      <c r="I100" s="220"/>
      <c r="J100" s="221">
        <f>ROUND(I100*H100,2)</f>
        <v>0</v>
      </c>
      <c r="K100" s="217" t="s">
        <v>182</v>
      </c>
      <c r="L100" s="45"/>
      <c r="M100" s="222" t="s">
        <v>19</v>
      </c>
      <c r="N100" s="223" t="s">
        <v>42</v>
      </c>
      <c r="O100" s="85"/>
      <c r="P100" s="224">
        <f>O100*H100</f>
        <v>0</v>
      </c>
      <c r="Q100" s="224">
        <v>0</v>
      </c>
      <c r="R100" s="224">
        <f>Q100*H100</f>
        <v>0</v>
      </c>
      <c r="S100" s="224">
        <v>0</v>
      </c>
      <c r="T100" s="225">
        <f>S100*H100</f>
        <v>0</v>
      </c>
      <c r="U100" s="39"/>
      <c r="V100" s="39"/>
      <c r="W100" s="39"/>
      <c r="X100" s="39"/>
      <c r="Y100" s="39"/>
      <c r="Z100" s="39"/>
      <c r="AA100" s="39"/>
      <c r="AB100" s="39"/>
      <c r="AC100" s="39"/>
      <c r="AD100" s="39"/>
      <c r="AE100" s="39"/>
      <c r="AR100" s="226" t="s">
        <v>118</v>
      </c>
      <c r="AT100" s="226" t="s">
        <v>178</v>
      </c>
      <c r="AU100" s="226" t="s">
        <v>71</v>
      </c>
      <c r="AY100" s="18" t="s">
        <v>175</v>
      </c>
      <c r="BE100" s="227">
        <f>IF(N100="základní",J100,0)</f>
        <v>0</v>
      </c>
      <c r="BF100" s="227">
        <f>IF(N100="snížená",J100,0)</f>
        <v>0</v>
      </c>
      <c r="BG100" s="227">
        <f>IF(N100="zákl. přenesená",J100,0)</f>
        <v>0</v>
      </c>
      <c r="BH100" s="227">
        <f>IF(N100="sníž. přenesená",J100,0)</f>
        <v>0</v>
      </c>
      <c r="BI100" s="227">
        <f>IF(N100="nulová",J100,0)</f>
        <v>0</v>
      </c>
      <c r="BJ100" s="18" t="s">
        <v>78</v>
      </c>
      <c r="BK100" s="227">
        <f>ROUND(I100*H100,2)</f>
        <v>0</v>
      </c>
      <c r="BL100" s="18" t="s">
        <v>118</v>
      </c>
      <c r="BM100" s="226" t="s">
        <v>554</v>
      </c>
    </row>
    <row r="101" s="2" customFormat="1" ht="37.8" customHeight="1">
      <c r="A101" s="39"/>
      <c r="B101" s="40"/>
      <c r="C101" s="215" t="s">
        <v>176</v>
      </c>
      <c r="D101" s="215" t="s">
        <v>178</v>
      </c>
      <c r="E101" s="216" t="s">
        <v>434</v>
      </c>
      <c r="F101" s="217" t="s">
        <v>435</v>
      </c>
      <c r="G101" s="218" t="s">
        <v>212</v>
      </c>
      <c r="H101" s="219">
        <v>100</v>
      </c>
      <c r="I101" s="220"/>
      <c r="J101" s="221">
        <f>ROUND(I101*H101,2)</f>
        <v>0</v>
      </c>
      <c r="K101" s="217" t="s">
        <v>182</v>
      </c>
      <c r="L101" s="45"/>
      <c r="M101" s="274" t="s">
        <v>19</v>
      </c>
      <c r="N101" s="275" t="s">
        <v>42</v>
      </c>
      <c r="O101" s="276"/>
      <c r="P101" s="277">
        <f>O101*H101</f>
        <v>0</v>
      </c>
      <c r="Q101" s="277">
        <v>0</v>
      </c>
      <c r="R101" s="277">
        <f>Q101*H101</f>
        <v>0</v>
      </c>
      <c r="S101" s="277">
        <v>0</v>
      </c>
      <c r="T101" s="278">
        <f>S101*H101</f>
        <v>0</v>
      </c>
      <c r="U101" s="39"/>
      <c r="V101" s="39"/>
      <c r="W101" s="39"/>
      <c r="X101" s="39"/>
      <c r="Y101" s="39"/>
      <c r="Z101" s="39"/>
      <c r="AA101" s="39"/>
      <c r="AB101" s="39"/>
      <c r="AC101" s="39"/>
      <c r="AD101" s="39"/>
      <c r="AE101" s="39"/>
      <c r="AR101" s="226" t="s">
        <v>118</v>
      </c>
      <c r="AT101" s="226" t="s">
        <v>178</v>
      </c>
      <c r="AU101" s="226" t="s">
        <v>71</v>
      </c>
      <c r="AY101" s="18" t="s">
        <v>175</v>
      </c>
      <c r="BE101" s="227">
        <f>IF(N101="základní",J101,0)</f>
        <v>0</v>
      </c>
      <c r="BF101" s="227">
        <f>IF(N101="snížená",J101,0)</f>
        <v>0</v>
      </c>
      <c r="BG101" s="227">
        <f>IF(N101="zákl. přenesená",J101,0)</f>
        <v>0</v>
      </c>
      <c r="BH101" s="227">
        <f>IF(N101="sníž. přenesená",J101,0)</f>
        <v>0</v>
      </c>
      <c r="BI101" s="227">
        <f>IF(N101="nulová",J101,0)</f>
        <v>0</v>
      </c>
      <c r="BJ101" s="18" t="s">
        <v>78</v>
      </c>
      <c r="BK101" s="227">
        <f>ROUND(I101*H101,2)</f>
        <v>0</v>
      </c>
      <c r="BL101" s="18" t="s">
        <v>118</v>
      </c>
      <c r="BM101" s="226" t="s">
        <v>555</v>
      </c>
    </row>
    <row r="102" s="2" customFormat="1" ht="6.96" customHeight="1">
      <c r="A102" s="39"/>
      <c r="B102" s="60"/>
      <c r="C102" s="61"/>
      <c r="D102" s="61"/>
      <c r="E102" s="61"/>
      <c r="F102" s="61"/>
      <c r="G102" s="61"/>
      <c r="H102" s="61"/>
      <c r="I102" s="61"/>
      <c r="J102" s="61"/>
      <c r="K102" s="61"/>
      <c r="L102" s="45"/>
      <c r="M102" s="39"/>
      <c r="O102" s="39"/>
      <c r="P102" s="39"/>
      <c r="Q102" s="39"/>
      <c r="R102" s="39"/>
      <c r="S102" s="39"/>
      <c r="T102" s="39"/>
      <c r="U102" s="39"/>
      <c r="V102" s="39"/>
      <c r="W102" s="39"/>
      <c r="X102" s="39"/>
      <c r="Y102" s="39"/>
      <c r="Z102" s="39"/>
      <c r="AA102" s="39"/>
      <c r="AB102" s="39"/>
      <c r="AC102" s="39"/>
      <c r="AD102" s="39"/>
      <c r="AE102" s="39"/>
    </row>
  </sheetData>
  <sheetProtection sheet="1" autoFilter="0" formatColumns="0" formatRows="0" objects="1" scenarios="1" spinCount="100000" saltValue="UFzrdPGAsj8nwDHGZX2EVS+jqKZp9YkZewjgpcGUtgYuz7r2Zv8D/nSoD1yVBvnPt7sVWDP290bfB3pR+GnUJw==" hashValue="q66+s8D0et8oLtCbxyBIpyfCQapKQALryn4HPjeX7EuenZwXn92dJMgvVBiFXXOqy2NV9olCCHoSedNufdTkHQ==" algorithmName="SHA-512" password="CC35"/>
  <autoFilter ref="C90:K101"/>
  <mergeCells count="15">
    <mergeCell ref="E7:H7"/>
    <mergeCell ref="E11:H11"/>
    <mergeCell ref="E9:H9"/>
    <mergeCell ref="E13:H13"/>
    <mergeCell ref="E22:H22"/>
    <mergeCell ref="E31:H31"/>
    <mergeCell ref="E52:H52"/>
    <mergeCell ref="E56:H56"/>
    <mergeCell ref="E54:H54"/>
    <mergeCell ref="E58:H58"/>
    <mergeCell ref="E77:H77"/>
    <mergeCell ref="E81:H81"/>
    <mergeCell ref="E79:H79"/>
    <mergeCell ref="E83:H8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127</v>
      </c>
    </row>
    <row r="3" s="1" customFormat="1" ht="6.96" customHeight="1">
      <c r="B3" s="140"/>
      <c r="C3" s="141"/>
      <c r="D3" s="141"/>
      <c r="E3" s="141"/>
      <c r="F3" s="141"/>
      <c r="G3" s="141"/>
      <c r="H3" s="141"/>
      <c r="I3" s="141"/>
      <c r="J3" s="141"/>
      <c r="K3" s="141"/>
      <c r="L3" s="21"/>
      <c r="AT3" s="18" t="s">
        <v>80</v>
      </c>
    </row>
    <row r="4" s="1" customFormat="1" ht="24.96" customHeight="1">
      <c r="B4" s="21"/>
      <c r="D4" s="142" t="s">
        <v>147</v>
      </c>
      <c r="L4" s="21"/>
      <c r="M4" s="143" t="s">
        <v>10</v>
      </c>
      <c r="AT4" s="18" t="s">
        <v>4</v>
      </c>
    </row>
    <row r="5" s="1" customFormat="1" ht="6.96" customHeight="1">
      <c r="B5" s="21"/>
      <c r="L5" s="21"/>
    </row>
    <row r="6" s="1" customFormat="1" ht="12" customHeight="1">
      <c r="B6" s="21"/>
      <c r="D6" s="144" t="s">
        <v>16</v>
      </c>
      <c r="L6" s="21"/>
    </row>
    <row r="7" s="1" customFormat="1" ht="16.5" customHeight="1">
      <c r="B7" s="21"/>
      <c r="E7" s="145" t="str">
        <f>'Rekapitulace zakázky'!K6</f>
        <v>Oprava geometrických parametrů koleje 2023 u ST Ústí nad Labem</v>
      </c>
      <c r="F7" s="144"/>
      <c r="G7" s="144"/>
      <c r="H7" s="144"/>
      <c r="L7" s="21"/>
    </row>
    <row r="8" s="1" customFormat="1" ht="12" customHeight="1">
      <c r="B8" s="21"/>
      <c r="D8" s="144" t="s">
        <v>148</v>
      </c>
      <c r="L8" s="21"/>
    </row>
    <row r="9" s="2" customFormat="1" ht="16.5" customHeight="1">
      <c r="A9" s="39"/>
      <c r="B9" s="45"/>
      <c r="C9" s="39"/>
      <c r="D9" s="39"/>
      <c r="E9" s="145" t="s">
        <v>149</v>
      </c>
      <c r="F9" s="39"/>
      <c r="G9" s="39"/>
      <c r="H9" s="39"/>
      <c r="I9" s="39"/>
      <c r="J9" s="39"/>
      <c r="K9" s="39"/>
      <c r="L9" s="147"/>
      <c r="S9" s="39"/>
      <c r="T9" s="39"/>
      <c r="U9" s="39"/>
      <c r="V9" s="39"/>
      <c r="W9" s="39"/>
      <c r="X9" s="39"/>
      <c r="Y9" s="39"/>
      <c r="Z9" s="39"/>
      <c r="AA9" s="39"/>
      <c r="AB9" s="39"/>
      <c r="AC9" s="39"/>
      <c r="AD9" s="39"/>
      <c r="AE9" s="39"/>
    </row>
    <row r="10" s="2" customFormat="1" ht="12" customHeight="1">
      <c r="A10" s="39"/>
      <c r="B10" s="45"/>
      <c r="C10" s="39"/>
      <c r="D10" s="144" t="s">
        <v>150</v>
      </c>
      <c r="E10" s="39"/>
      <c r="F10" s="39"/>
      <c r="G10" s="39"/>
      <c r="H10" s="39"/>
      <c r="I10" s="39"/>
      <c r="J10" s="39"/>
      <c r="K10" s="39"/>
      <c r="L10" s="147"/>
      <c r="S10" s="39"/>
      <c r="T10" s="39"/>
      <c r="U10" s="39"/>
      <c r="V10" s="39"/>
      <c r="W10" s="39"/>
      <c r="X10" s="39"/>
      <c r="Y10" s="39"/>
      <c r="Z10" s="39"/>
      <c r="AA10" s="39"/>
      <c r="AB10" s="39"/>
      <c r="AC10" s="39"/>
      <c r="AD10" s="39"/>
      <c r="AE10" s="39"/>
    </row>
    <row r="11" s="2" customFormat="1" ht="16.5" customHeight="1">
      <c r="A11" s="39"/>
      <c r="B11" s="45"/>
      <c r="C11" s="39"/>
      <c r="D11" s="39"/>
      <c r="E11" s="148" t="s">
        <v>556</v>
      </c>
      <c r="F11" s="39"/>
      <c r="G11" s="39"/>
      <c r="H11" s="39"/>
      <c r="I11" s="39"/>
      <c r="J11" s="39"/>
      <c r="K11" s="39"/>
      <c r="L11" s="147"/>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7"/>
      <c r="S12" s="39"/>
      <c r="T12" s="39"/>
      <c r="U12" s="39"/>
      <c r="V12" s="39"/>
      <c r="W12" s="39"/>
      <c r="X12" s="39"/>
      <c r="Y12" s="39"/>
      <c r="Z12" s="39"/>
      <c r="AA12" s="39"/>
      <c r="AB12" s="39"/>
      <c r="AC12" s="39"/>
      <c r="AD12" s="39"/>
      <c r="AE12" s="39"/>
    </row>
    <row r="13" s="2" customFormat="1" ht="12" customHeight="1">
      <c r="A13" s="39"/>
      <c r="B13" s="45"/>
      <c r="C13" s="39"/>
      <c r="D13" s="144" t="s">
        <v>18</v>
      </c>
      <c r="E13" s="39"/>
      <c r="F13" s="134" t="s">
        <v>19</v>
      </c>
      <c r="G13" s="39"/>
      <c r="H13" s="39"/>
      <c r="I13" s="144" t="s">
        <v>20</v>
      </c>
      <c r="J13" s="134" t="s">
        <v>19</v>
      </c>
      <c r="K13" s="39"/>
      <c r="L13" s="147"/>
      <c r="S13" s="39"/>
      <c r="T13" s="39"/>
      <c r="U13" s="39"/>
      <c r="V13" s="39"/>
      <c r="W13" s="39"/>
      <c r="X13" s="39"/>
      <c r="Y13" s="39"/>
      <c r="Z13" s="39"/>
      <c r="AA13" s="39"/>
      <c r="AB13" s="39"/>
      <c r="AC13" s="39"/>
      <c r="AD13" s="39"/>
      <c r="AE13" s="39"/>
    </row>
    <row r="14" s="2" customFormat="1" ht="12" customHeight="1">
      <c r="A14" s="39"/>
      <c r="B14" s="45"/>
      <c r="C14" s="39"/>
      <c r="D14" s="144" t="s">
        <v>21</v>
      </c>
      <c r="E14" s="39"/>
      <c r="F14" s="134" t="s">
        <v>22</v>
      </c>
      <c r="G14" s="39"/>
      <c r="H14" s="39"/>
      <c r="I14" s="144" t="s">
        <v>23</v>
      </c>
      <c r="J14" s="149" t="str">
        <f>'Rekapitulace zakázky'!AN8</f>
        <v>21. 2. 2023</v>
      </c>
      <c r="K14" s="39"/>
      <c r="L14" s="147"/>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7"/>
      <c r="S15" s="39"/>
      <c r="T15" s="39"/>
      <c r="U15" s="39"/>
      <c r="V15" s="39"/>
      <c r="W15" s="39"/>
      <c r="X15" s="39"/>
      <c r="Y15" s="39"/>
      <c r="Z15" s="39"/>
      <c r="AA15" s="39"/>
      <c r="AB15" s="39"/>
      <c r="AC15" s="39"/>
      <c r="AD15" s="39"/>
      <c r="AE15" s="39"/>
    </row>
    <row r="16" s="2" customFormat="1" ht="12" customHeight="1">
      <c r="A16" s="39"/>
      <c r="B16" s="45"/>
      <c r="C16" s="39"/>
      <c r="D16" s="144" t="s">
        <v>25</v>
      </c>
      <c r="E16" s="39"/>
      <c r="F16" s="39"/>
      <c r="G16" s="39"/>
      <c r="H16" s="39"/>
      <c r="I16" s="144" t="s">
        <v>26</v>
      </c>
      <c r="J16" s="134" t="str">
        <f>IF('Rekapitulace zakázky'!AN10="","",'Rekapitulace zakázky'!AN10)</f>
        <v/>
      </c>
      <c r="K16" s="39"/>
      <c r="L16" s="147"/>
      <c r="S16" s="39"/>
      <c r="T16" s="39"/>
      <c r="U16" s="39"/>
      <c r="V16" s="39"/>
      <c r="W16" s="39"/>
      <c r="X16" s="39"/>
      <c r="Y16" s="39"/>
      <c r="Z16" s="39"/>
      <c r="AA16" s="39"/>
      <c r="AB16" s="39"/>
      <c r="AC16" s="39"/>
      <c r="AD16" s="39"/>
      <c r="AE16" s="39"/>
    </row>
    <row r="17" s="2" customFormat="1" ht="18" customHeight="1">
      <c r="A17" s="39"/>
      <c r="B17" s="45"/>
      <c r="C17" s="39"/>
      <c r="D17" s="39"/>
      <c r="E17" s="134" t="str">
        <f>IF('Rekapitulace zakázky'!E11="","",'Rekapitulace zakázky'!E11)</f>
        <v>OŘ Ústí nad Labem</v>
      </c>
      <c r="F17" s="39"/>
      <c r="G17" s="39"/>
      <c r="H17" s="39"/>
      <c r="I17" s="144" t="s">
        <v>28</v>
      </c>
      <c r="J17" s="134" t="str">
        <f>IF('Rekapitulace zakázky'!AN11="","",'Rekapitulace zakázky'!AN11)</f>
        <v/>
      </c>
      <c r="K17" s="39"/>
      <c r="L17" s="147"/>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7"/>
      <c r="S18" s="39"/>
      <c r="T18" s="39"/>
      <c r="U18" s="39"/>
      <c r="V18" s="39"/>
      <c r="W18" s="39"/>
      <c r="X18" s="39"/>
      <c r="Y18" s="39"/>
      <c r="Z18" s="39"/>
      <c r="AA18" s="39"/>
      <c r="AB18" s="39"/>
      <c r="AC18" s="39"/>
      <c r="AD18" s="39"/>
      <c r="AE18" s="39"/>
    </row>
    <row r="19" s="2" customFormat="1" ht="12" customHeight="1">
      <c r="A19" s="39"/>
      <c r="B19" s="45"/>
      <c r="C19" s="39"/>
      <c r="D19" s="144" t="s">
        <v>29</v>
      </c>
      <c r="E19" s="39"/>
      <c r="F19" s="39"/>
      <c r="G19" s="39"/>
      <c r="H19" s="39"/>
      <c r="I19" s="144" t="s">
        <v>26</v>
      </c>
      <c r="J19" s="34" t="str">
        <f>'Rekapitulace zakázky'!AN13</f>
        <v>Vyplň údaj</v>
      </c>
      <c r="K19" s="39"/>
      <c r="L19" s="147"/>
      <c r="S19" s="39"/>
      <c r="T19" s="39"/>
      <c r="U19" s="39"/>
      <c r="V19" s="39"/>
      <c r="W19" s="39"/>
      <c r="X19" s="39"/>
      <c r="Y19" s="39"/>
      <c r="Z19" s="39"/>
      <c r="AA19" s="39"/>
      <c r="AB19" s="39"/>
      <c r="AC19" s="39"/>
      <c r="AD19" s="39"/>
      <c r="AE19" s="39"/>
    </row>
    <row r="20" s="2" customFormat="1" ht="18" customHeight="1">
      <c r="A20" s="39"/>
      <c r="B20" s="45"/>
      <c r="C20" s="39"/>
      <c r="D20" s="39"/>
      <c r="E20" s="34" t="str">
        <f>'Rekapitulace zakázky'!E14</f>
        <v>Vyplň údaj</v>
      </c>
      <c r="F20" s="134"/>
      <c r="G20" s="134"/>
      <c r="H20" s="134"/>
      <c r="I20" s="144" t="s">
        <v>28</v>
      </c>
      <c r="J20" s="34" t="str">
        <f>'Rekapitulace zakázky'!AN14</f>
        <v>Vyplň údaj</v>
      </c>
      <c r="K20" s="39"/>
      <c r="L20" s="147"/>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7"/>
      <c r="S21" s="39"/>
      <c r="T21" s="39"/>
      <c r="U21" s="39"/>
      <c r="V21" s="39"/>
      <c r="W21" s="39"/>
      <c r="X21" s="39"/>
      <c r="Y21" s="39"/>
      <c r="Z21" s="39"/>
      <c r="AA21" s="39"/>
      <c r="AB21" s="39"/>
      <c r="AC21" s="39"/>
      <c r="AD21" s="39"/>
      <c r="AE21" s="39"/>
    </row>
    <row r="22" s="2" customFormat="1" ht="12" customHeight="1">
      <c r="A22" s="39"/>
      <c r="B22" s="45"/>
      <c r="C22" s="39"/>
      <c r="D22" s="144" t="s">
        <v>31</v>
      </c>
      <c r="E22" s="39"/>
      <c r="F22" s="39"/>
      <c r="G22" s="39"/>
      <c r="H22" s="39"/>
      <c r="I22" s="144" t="s">
        <v>26</v>
      </c>
      <c r="J22" s="134" t="str">
        <f>IF('Rekapitulace zakázky'!AN16="","",'Rekapitulace zakázky'!AN16)</f>
        <v/>
      </c>
      <c r="K22" s="39"/>
      <c r="L22" s="147"/>
      <c r="S22" s="39"/>
      <c r="T22" s="39"/>
      <c r="U22" s="39"/>
      <c r="V22" s="39"/>
      <c r="W22" s="39"/>
      <c r="X22" s="39"/>
      <c r="Y22" s="39"/>
      <c r="Z22" s="39"/>
      <c r="AA22" s="39"/>
      <c r="AB22" s="39"/>
      <c r="AC22" s="39"/>
      <c r="AD22" s="39"/>
      <c r="AE22" s="39"/>
    </row>
    <row r="23" s="2" customFormat="1" ht="18" customHeight="1">
      <c r="A23" s="39"/>
      <c r="B23" s="45"/>
      <c r="C23" s="39"/>
      <c r="D23" s="39"/>
      <c r="E23" s="134" t="str">
        <f>IF('Rekapitulace zakázky'!E17="","",'Rekapitulace zakázky'!E17)</f>
        <v xml:space="preserve"> </v>
      </c>
      <c r="F23" s="39"/>
      <c r="G23" s="39"/>
      <c r="H23" s="39"/>
      <c r="I23" s="144" t="s">
        <v>28</v>
      </c>
      <c r="J23" s="134" t="str">
        <f>IF('Rekapitulace zakázky'!AN17="","",'Rekapitulace zakázky'!AN17)</f>
        <v/>
      </c>
      <c r="K23" s="39"/>
      <c r="L23" s="147"/>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7"/>
      <c r="S24" s="39"/>
      <c r="T24" s="39"/>
      <c r="U24" s="39"/>
      <c r="V24" s="39"/>
      <c r="W24" s="39"/>
      <c r="X24" s="39"/>
      <c r="Y24" s="39"/>
      <c r="Z24" s="39"/>
      <c r="AA24" s="39"/>
      <c r="AB24" s="39"/>
      <c r="AC24" s="39"/>
      <c r="AD24" s="39"/>
      <c r="AE24" s="39"/>
    </row>
    <row r="25" s="2" customFormat="1" ht="12" customHeight="1">
      <c r="A25" s="39"/>
      <c r="B25" s="45"/>
      <c r="C25" s="39"/>
      <c r="D25" s="144" t="s">
        <v>33</v>
      </c>
      <c r="E25" s="39"/>
      <c r="F25" s="39"/>
      <c r="G25" s="39"/>
      <c r="H25" s="39"/>
      <c r="I25" s="144" t="s">
        <v>26</v>
      </c>
      <c r="J25" s="134" t="s">
        <v>19</v>
      </c>
      <c r="K25" s="39"/>
      <c r="L25" s="147"/>
      <c r="S25" s="39"/>
      <c r="T25" s="39"/>
      <c r="U25" s="39"/>
      <c r="V25" s="39"/>
      <c r="W25" s="39"/>
      <c r="X25" s="39"/>
      <c r="Y25" s="39"/>
      <c r="Z25" s="39"/>
      <c r="AA25" s="39"/>
      <c r="AB25" s="39"/>
      <c r="AC25" s="39"/>
      <c r="AD25" s="39"/>
      <c r="AE25" s="39"/>
    </row>
    <row r="26" s="2" customFormat="1" ht="18" customHeight="1">
      <c r="A26" s="39"/>
      <c r="B26" s="45"/>
      <c r="C26" s="39"/>
      <c r="D26" s="39"/>
      <c r="E26" s="134" t="s">
        <v>34</v>
      </c>
      <c r="F26" s="39"/>
      <c r="G26" s="39"/>
      <c r="H26" s="39"/>
      <c r="I26" s="144" t="s">
        <v>28</v>
      </c>
      <c r="J26" s="134" t="s">
        <v>19</v>
      </c>
      <c r="K26" s="39"/>
      <c r="L26" s="147"/>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7"/>
      <c r="S27" s="39"/>
      <c r="T27" s="39"/>
      <c r="U27" s="39"/>
      <c r="V27" s="39"/>
      <c r="W27" s="39"/>
      <c r="X27" s="39"/>
      <c r="Y27" s="39"/>
      <c r="Z27" s="39"/>
      <c r="AA27" s="39"/>
      <c r="AB27" s="39"/>
      <c r="AC27" s="39"/>
      <c r="AD27" s="39"/>
      <c r="AE27" s="39"/>
    </row>
    <row r="28" s="2" customFormat="1" ht="12" customHeight="1">
      <c r="A28" s="39"/>
      <c r="B28" s="45"/>
      <c r="C28" s="39"/>
      <c r="D28" s="144" t="s">
        <v>35</v>
      </c>
      <c r="E28" s="39"/>
      <c r="F28" s="39"/>
      <c r="G28" s="39"/>
      <c r="H28" s="39"/>
      <c r="I28" s="39"/>
      <c r="J28" s="39"/>
      <c r="K28" s="39"/>
      <c r="L28" s="147"/>
      <c r="S28" s="39"/>
      <c r="T28" s="39"/>
      <c r="U28" s="39"/>
      <c r="V28" s="39"/>
      <c r="W28" s="39"/>
      <c r="X28" s="39"/>
      <c r="Y28" s="39"/>
      <c r="Z28" s="39"/>
      <c r="AA28" s="39"/>
      <c r="AB28" s="39"/>
      <c r="AC28" s="39"/>
      <c r="AD28" s="39"/>
      <c r="AE28" s="39"/>
    </row>
    <row r="29" s="8" customFormat="1" ht="16.5" customHeight="1">
      <c r="A29" s="150"/>
      <c r="B29" s="151"/>
      <c r="C29" s="150"/>
      <c r="D29" s="150"/>
      <c r="E29" s="152" t="s">
        <v>19</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39"/>
      <c r="B30" s="45"/>
      <c r="C30" s="39"/>
      <c r="D30" s="39"/>
      <c r="E30" s="39"/>
      <c r="F30" s="39"/>
      <c r="G30" s="39"/>
      <c r="H30" s="39"/>
      <c r="I30" s="39"/>
      <c r="J30" s="39"/>
      <c r="K30" s="39"/>
      <c r="L30" s="147"/>
      <c r="S30" s="39"/>
      <c r="T30" s="39"/>
      <c r="U30" s="39"/>
      <c r="V30" s="39"/>
      <c r="W30" s="39"/>
      <c r="X30" s="39"/>
      <c r="Y30" s="39"/>
      <c r="Z30" s="39"/>
      <c r="AA30" s="39"/>
      <c r="AB30" s="39"/>
      <c r="AC30" s="39"/>
      <c r="AD30" s="39"/>
      <c r="AE30" s="39"/>
    </row>
    <row r="31" s="2" customFormat="1" ht="6.96" customHeight="1">
      <c r="A31" s="39"/>
      <c r="B31" s="45"/>
      <c r="C31" s="39"/>
      <c r="D31" s="154"/>
      <c r="E31" s="154"/>
      <c r="F31" s="154"/>
      <c r="G31" s="154"/>
      <c r="H31" s="154"/>
      <c r="I31" s="154"/>
      <c r="J31" s="154"/>
      <c r="K31" s="154"/>
      <c r="L31" s="147"/>
      <c r="S31" s="39"/>
      <c r="T31" s="39"/>
      <c r="U31" s="39"/>
      <c r="V31" s="39"/>
      <c r="W31" s="39"/>
      <c r="X31" s="39"/>
      <c r="Y31" s="39"/>
      <c r="Z31" s="39"/>
      <c r="AA31" s="39"/>
      <c r="AB31" s="39"/>
      <c r="AC31" s="39"/>
      <c r="AD31" s="39"/>
      <c r="AE31" s="39"/>
    </row>
    <row r="32" s="2" customFormat="1" ht="25.44" customHeight="1">
      <c r="A32" s="39"/>
      <c r="B32" s="45"/>
      <c r="C32" s="39"/>
      <c r="D32" s="155" t="s">
        <v>37</v>
      </c>
      <c r="E32" s="39"/>
      <c r="F32" s="39"/>
      <c r="G32" s="39"/>
      <c r="H32" s="39"/>
      <c r="I32" s="39"/>
      <c r="J32" s="156">
        <f>ROUND(J85, 2)</f>
        <v>0</v>
      </c>
      <c r="K32" s="39"/>
      <c r="L32" s="147"/>
      <c r="S32" s="39"/>
      <c r="T32" s="39"/>
      <c r="U32" s="39"/>
      <c r="V32" s="39"/>
      <c r="W32" s="39"/>
      <c r="X32" s="39"/>
      <c r="Y32" s="39"/>
      <c r="Z32" s="39"/>
      <c r="AA32" s="39"/>
      <c r="AB32" s="39"/>
      <c r="AC32" s="39"/>
      <c r="AD32" s="39"/>
      <c r="AE32" s="39"/>
    </row>
    <row r="33" s="2" customFormat="1" ht="6.96" customHeight="1">
      <c r="A33" s="39"/>
      <c r="B33" s="45"/>
      <c r="C33" s="39"/>
      <c r="D33" s="154"/>
      <c r="E33" s="154"/>
      <c r="F33" s="154"/>
      <c r="G33" s="154"/>
      <c r="H33" s="154"/>
      <c r="I33" s="154"/>
      <c r="J33" s="154"/>
      <c r="K33" s="154"/>
      <c r="L33" s="147"/>
      <c r="S33" s="39"/>
      <c r="T33" s="39"/>
      <c r="U33" s="39"/>
      <c r="V33" s="39"/>
      <c r="W33" s="39"/>
      <c r="X33" s="39"/>
      <c r="Y33" s="39"/>
      <c r="Z33" s="39"/>
      <c r="AA33" s="39"/>
      <c r="AB33" s="39"/>
      <c r="AC33" s="39"/>
      <c r="AD33" s="39"/>
      <c r="AE33" s="39"/>
    </row>
    <row r="34" s="2" customFormat="1" ht="14.4" customHeight="1">
      <c r="A34" s="39"/>
      <c r="B34" s="45"/>
      <c r="C34" s="39"/>
      <c r="D34" s="39"/>
      <c r="E34" s="39"/>
      <c r="F34" s="157" t="s">
        <v>39</v>
      </c>
      <c r="G34" s="39"/>
      <c r="H34" s="39"/>
      <c r="I34" s="157" t="s">
        <v>38</v>
      </c>
      <c r="J34" s="157" t="s">
        <v>40</v>
      </c>
      <c r="K34" s="39"/>
      <c r="L34" s="147"/>
      <c r="S34" s="39"/>
      <c r="T34" s="39"/>
      <c r="U34" s="39"/>
      <c r="V34" s="39"/>
      <c r="W34" s="39"/>
      <c r="X34" s="39"/>
      <c r="Y34" s="39"/>
      <c r="Z34" s="39"/>
      <c r="AA34" s="39"/>
      <c r="AB34" s="39"/>
      <c r="AC34" s="39"/>
      <c r="AD34" s="39"/>
      <c r="AE34" s="39"/>
    </row>
    <row r="35" s="2" customFormat="1" ht="14.4" customHeight="1">
      <c r="A35" s="39"/>
      <c r="B35" s="45"/>
      <c r="C35" s="39"/>
      <c r="D35" s="146" t="s">
        <v>41</v>
      </c>
      <c r="E35" s="144" t="s">
        <v>42</v>
      </c>
      <c r="F35" s="158">
        <f>ROUND((SUM(BE85:BE93)),  2)</f>
        <v>0</v>
      </c>
      <c r="G35" s="39"/>
      <c r="H35" s="39"/>
      <c r="I35" s="159">
        <v>0.20999999999999999</v>
      </c>
      <c r="J35" s="158">
        <f>ROUND(((SUM(BE85:BE93))*I35),  2)</f>
        <v>0</v>
      </c>
      <c r="K35" s="39"/>
      <c r="L35" s="147"/>
      <c r="S35" s="39"/>
      <c r="T35" s="39"/>
      <c r="U35" s="39"/>
      <c r="V35" s="39"/>
      <c r="W35" s="39"/>
      <c r="X35" s="39"/>
      <c r="Y35" s="39"/>
      <c r="Z35" s="39"/>
      <c r="AA35" s="39"/>
      <c r="AB35" s="39"/>
      <c r="AC35" s="39"/>
      <c r="AD35" s="39"/>
      <c r="AE35" s="39"/>
    </row>
    <row r="36" s="2" customFormat="1" ht="14.4" customHeight="1">
      <c r="A36" s="39"/>
      <c r="B36" s="45"/>
      <c r="C36" s="39"/>
      <c r="D36" s="39"/>
      <c r="E36" s="144" t="s">
        <v>43</v>
      </c>
      <c r="F36" s="158">
        <f>ROUND((SUM(BF85:BF93)),  2)</f>
        <v>0</v>
      </c>
      <c r="G36" s="39"/>
      <c r="H36" s="39"/>
      <c r="I36" s="159">
        <v>0.14999999999999999</v>
      </c>
      <c r="J36" s="158">
        <f>ROUND(((SUM(BF85:BF93))*I36),  2)</f>
        <v>0</v>
      </c>
      <c r="K36" s="39"/>
      <c r="L36" s="147"/>
      <c r="S36" s="39"/>
      <c r="T36" s="39"/>
      <c r="U36" s="39"/>
      <c r="V36" s="39"/>
      <c r="W36" s="39"/>
      <c r="X36" s="39"/>
      <c r="Y36" s="39"/>
      <c r="Z36" s="39"/>
      <c r="AA36" s="39"/>
      <c r="AB36" s="39"/>
      <c r="AC36" s="39"/>
      <c r="AD36" s="39"/>
      <c r="AE36" s="39"/>
    </row>
    <row r="37" hidden="1" s="2" customFormat="1" ht="14.4" customHeight="1">
      <c r="A37" s="39"/>
      <c r="B37" s="45"/>
      <c r="C37" s="39"/>
      <c r="D37" s="39"/>
      <c r="E37" s="144" t="s">
        <v>44</v>
      </c>
      <c r="F37" s="158">
        <f>ROUND((SUM(BG85:BG93)),  2)</f>
        <v>0</v>
      </c>
      <c r="G37" s="39"/>
      <c r="H37" s="39"/>
      <c r="I37" s="159">
        <v>0.20999999999999999</v>
      </c>
      <c r="J37" s="158">
        <f>0</f>
        <v>0</v>
      </c>
      <c r="K37" s="39"/>
      <c r="L37" s="147"/>
      <c r="S37" s="39"/>
      <c r="T37" s="39"/>
      <c r="U37" s="39"/>
      <c r="V37" s="39"/>
      <c r="W37" s="39"/>
      <c r="X37" s="39"/>
      <c r="Y37" s="39"/>
      <c r="Z37" s="39"/>
      <c r="AA37" s="39"/>
      <c r="AB37" s="39"/>
      <c r="AC37" s="39"/>
      <c r="AD37" s="39"/>
      <c r="AE37" s="39"/>
    </row>
    <row r="38" hidden="1" s="2" customFormat="1" ht="14.4" customHeight="1">
      <c r="A38" s="39"/>
      <c r="B38" s="45"/>
      <c r="C38" s="39"/>
      <c r="D38" s="39"/>
      <c r="E38" s="144" t="s">
        <v>45</v>
      </c>
      <c r="F38" s="158">
        <f>ROUND((SUM(BH85:BH93)),  2)</f>
        <v>0</v>
      </c>
      <c r="G38" s="39"/>
      <c r="H38" s="39"/>
      <c r="I38" s="159">
        <v>0.14999999999999999</v>
      </c>
      <c r="J38" s="158">
        <f>0</f>
        <v>0</v>
      </c>
      <c r="K38" s="39"/>
      <c r="L38" s="147"/>
      <c r="S38" s="39"/>
      <c r="T38" s="39"/>
      <c r="U38" s="39"/>
      <c r="V38" s="39"/>
      <c r="W38" s="39"/>
      <c r="X38" s="39"/>
      <c r="Y38" s="39"/>
      <c r="Z38" s="39"/>
      <c r="AA38" s="39"/>
      <c r="AB38" s="39"/>
      <c r="AC38" s="39"/>
      <c r="AD38" s="39"/>
      <c r="AE38" s="39"/>
    </row>
    <row r="39" hidden="1" s="2" customFormat="1" ht="14.4" customHeight="1">
      <c r="A39" s="39"/>
      <c r="B39" s="45"/>
      <c r="C39" s="39"/>
      <c r="D39" s="39"/>
      <c r="E39" s="144" t="s">
        <v>46</v>
      </c>
      <c r="F39" s="158">
        <f>ROUND((SUM(BI85:BI93)),  2)</f>
        <v>0</v>
      </c>
      <c r="G39" s="39"/>
      <c r="H39" s="39"/>
      <c r="I39" s="159">
        <v>0</v>
      </c>
      <c r="J39" s="158">
        <f>0</f>
        <v>0</v>
      </c>
      <c r="K39" s="39"/>
      <c r="L39" s="147"/>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7"/>
      <c r="S40" s="39"/>
      <c r="T40" s="39"/>
      <c r="U40" s="39"/>
      <c r="V40" s="39"/>
      <c r="W40" s="39"/>
      <c r="X40" s="39"/>
      <c r="Y40" s="39"/>
      <c r="Z40" s="39"/>
      <c r="AA40" s="39"/>
      <c r="AB40" s="39"/>
      <c r="AC40" s="39"/>
      <c r="AD40" s="39"/>
      <c r="AE40" s="39"/>
    </row>
    <row r="41" s="2" customFormat="1" ht="25.44" customHeight="1">
      <c r="A41" s="39"/>
      <c r="B41" s="45"/>
      <c r="C41" s="160"/>
      <c r="D41" s="161" t="s">
        <v>47</v>
      </c>
      <c r="E41" s="162"/>
      <c r="F41" s="162"/>
      <c r="G41" s="163" t="s">
        <v>48</v>
      </c>
      <c r="H41" s="164" t="s">
        <v>49</v>
      </c>
      <c r="I41" s="162"/>
      <c r="J41" s="165">
        <f>SUM(J32:J39)</f>
        <v>0</v>
      </c>
      <c r="K41" s="166"/>
      <c r="L41" s="147"/>
      <c r="S41" s="39"/>
      <c r="T41" s="39"/>
      <c r="U41" s="39"/>
      <c r="V41" s="39"/>
      <c r="W41" s="39"/>
      <c r="X41" s="39"/>
      <c r="Y41" s="39"/>
      <c r="Z41" s="39"/>
      <c r="AA41" s="39"/>
      <c r="AB41" s="39"/>
      <c r="AC41" s="39"/>
      <c r="AD41" s="39"/>
      <c r="AE41" s="39"/>
    </row>
    <row r="42" s="2" customFormat="1" ht="14.4" customHeight="1">
      <c r="A42" s="39"/>
      <c r="B42" s="167"/>
      <c r="C42" s="168"/>
      <c r="D42" s="168"/>
      <c r="E42" s="168"/>
      <c r="F42" s="168"/>
      <c r="G42" s="168"/>
      <c r="H42" s="168"/>
      <c r="I42" s="168"/>
      <c r="J42" s="168"/>
      <c r="K42" s="168"/>
      <c r="L42" s="147"/>
      <c r="S42" s="39"/>
      <c r="T42" s="39"/>
      <c r="U42" s="39"/>
      <c r="V42" s="39"/>
      <c r="W42" s="39"/>
      <c r="X42" s="39"/>
      <c r="Y42" s="39"/>
      <c r="Z42" s="39"/>
      <c r="AA42" s="39"/>
      <c r="AB42" s="39"/>
      <c r="AC42" s="39"/>
      <c r="AD42" s="39"/>
      <c r="AE42" s="39"/>
    </row>
    <row r="46" s="2" customFormat="1" ht="6.96" customHeight="1">
      <c r="A46" s="39"/>
      <c r="B46" s="169"/>
      <c r="C46" s="170"/>
      <c r="D46" s="170"/>
      <c r="E46" s="170"/>
      <c r="F46" s="170"/>
      <c r="G46" s="170"/>
      <c r="H46" s="170"/>
      <c r="I46" s="170"/>
      <c r="J46" s="170"/>
      <c r="K46" s="170"/>
      <c r="L46" s="147"/>
      <c r="S46" s="39"/>
      <c r="T46" s="39"/>
      <c r="U46" s="39"/>
      <c r="V46" s="39"/>
      <c r="W46" s="39"/>
      <c r="X46" s="39"/>
      <c r="Y46" s="39"/>
      <c r="Z46" s="39"/>
      <c r="AA46" s="39"/>
      <c r="AB46" s="39"/>
      <c r="AC46" s="39"/>
      <c r="AD46" s="39"/>
      <c r="AE46" s="39"/>
    </row>
    <row r="47" s="2" customFormat="1" ht="24.96" customHeight="1">
      <c r="A47" s="39"/>
      <c r="B47" s="40"/>
      <c r="C47" s="24" t="s">
        <v>154</v>
      </c>
      <c r="D47" s="41"/>
      <c r="E47" s="41"/>
      <c r="F47" s="41"/>
      <c r="G47" s="41"/>
      <c r="H47" s="41"/>
      <c r="I47" s="41"/>
      <c r="J47" s="41"/>
      <c r="K47" s="41"/>
      <c r="L47" s="147"/>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7"/>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7"/>
      <c r="S49" s="39"/>
      <c r="T49" s="39"/>
      <c r="U49" s="39"/>
      <c r="V49" s="39"/>
      <c r="W49" s="39"/>
      <c r="X49" s="39"/>
      <c r="Y49" s="39"/>
      <c r="Z49" s="39"/>
      <c r="AA49" s="39"/>
      <c r="AB49" s="39"/>
      <c r="AC49" s="39"/>
      <c r="AD49" s="39"/>
      <c r="AE49" s="39"/>
    </row>
    <row r="50" s="2" customFormat="1" ht="16.5" customHeight="1">
      <c r="A50" s="39"/>
      <c r="B50" s="40"/>
      <c r="C50" s="41"/>
      <c r="D50" s="41"/>
      <c r="E50" s="171" t="str">
        <f>E7</f>
        <v>Oprava geometrických parametrů koleje 2023 u ST Ústí nad Labem</v>
      </c>
      <c r="F50" s="33"/>
      <c r="G50" s="33"/>
      <c r="H50" s="33"/>
      <c r="I50" s="41"/>
      <c r="J50" s="41"/>
      <c r="K50" s="41"/>
      <c r="L50" s="147"/>
      <c r="S50" s="39"/>
      <c r="T50" s="39"/>
      <c r="U50" s="39"/>
      <c r="V50" s="39"/>
      <c r="W50" s="39"/>
      <c r="X50" s="39"/>
      <c r="Y50" s="39"/>
      <c r="Z50" s="39"/>
      <c r="AA50" s="39"/>
      <c r="AB50" s="39"/>
      <c r="AC50" s="39"/>
      <c r="AD50" s="39"/>
      <c r="AE50" s="39"/>
    </row>
    <row r="51" s="1" customFormat="1" ht="12" customHeight="1">
      <c r="B51" s="22"/>
      <c r="C51" s="33" t="s">
        <v>148</v>
      </c>
      <c r="D51" s="23"/>
      <c r="E51" s="23"/>
      <c r="F51" s="23"/>
      <c r="G51" s="23"/>
      <c r="H51" s="23"/>
      <c r="I51" s="23"/>
      <c r="J51" s="23"/>
      <c r="K51" s="23"/>
      <c r="L51" s="21"/>
    </row>
    <row r="52" s="2" customFormat="1" ht="16.5" customHeight="1">
      <c r="A52" s="39"/>
      <c r="B52" s="40"/>
      <c r="C52" s="41"/>
      <c r="D52" s="41"/>
      <c r="E52" s="171" t="s">
        <v>149</v>
      </c>
      <c r="F52" s="41"/>
      <c r="G52" s="41"/>
      <c r="H52" s="41"/>
      <c r="I52" s="41"/>
      <c r="J52" s="41"/>
      <c r="K52" s="41"/>
      <c r="L52" s="147"/>
      <c r="S52" s="39"/>
      <c r="T52" s="39"/>
      <c r="U52" s="39"/>
      <c r="V52" s="39"/>
      <c r="W52" s="39"/>
      <c r="X52" s="39"/>
      <c r="Y52" s="39"/>
      <c r="Z52" s="39"/>
      <c r="AA52" s="39"/>
      <c r="AB52" s="39"/>
      <c r="AC52" s="39"/>
      <c r="AD52" s="39"/>
      <c r="AE52" s="39"/>
    </row>
    <row r="53" s="2" customFormat="1" ht="12" customHeight="1">
      <c r="A53" s="39"/>
      <c r="B53" s="40"/>
      <c r="C53" s="33" t="s">
        <v>150</v>
      </c>
      <c r="D53" s="41"/>
      <c r="E53" s="41"/>
      <c r="F53" s="41"/>
      <c r="G53" s="41"/>
      <c r="H53" s="41"/>
      <c r="I53" s="41"/>
      <c r="J53" s="41"/>
      <c r="K53" s="41"/>
      <c r="L53" s="147"/>
      <c r="S53" s="39"/>
      <c r="T53" s="39"/>
      <c r="U53" s="39"/>
      <c r="V53" s="39"/>
      <c r="W53" s="39"/>
      <c r="X53" s="39"/>
      <c r="Y53" s="39"/>
      <c r="Z53" s="39"/>
      <c r="AA53" s="39"/>
      <c r="AB53" s="39"/>
      <c r="AC53" s="39"/>
      <c r="AD53" s="39"/>
      <c r="AE53" s="39"/>
    </row>
    <row r="54" s="2" customFormat="1" ht="16.5" customHeight="1">
      <c r="A54" s="39"/>
      <c r="B54" s="40"/>
      <c r="C54" s="41"/>
      <c r="D54" s="41"/>
      <c r="E54" s="70" t="str">
        <f>E11</f>
        <v>2 - VRN</v>
      </c>
      <c r="F54" s="41"/>
      <c r="G54" s="41"/>
      <c r="H54" s="41"/>
      <c r="I54" s="41"/>
      <c r="J54" s="41"/>
      <c r="K54" s="41"/>
      <c r="L54" s="147"/>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7"/>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3" t="str">
        <f>IF(J14="","",J14)</f>
        <v>21. 2. 2023</v>
      </c>
      <c r="K56" s="41"/>
      <c r="L56" s="147"/>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7"/>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OŘ Ústí nad Labem</v>
      </c>
      <c r="G58" s="41"/>
      <c r="H58" s="41"/>
      <c r="I58" s="33" t="s">
        <v>31</v>
      </c>
      <c r="J58" s="37" t="str">
        <f>E23</f>
        <v xml:space="preserve"> </v>
      </c>
      <c r="K58" s="41"/>
      <c r="L58" s="147"/>
      <c r="S58" s="39"/>
      <c r="T58" s="39"/>
      <c r="U58" s="39"/>
      <c r="V58" s="39"/>
      <c r="W58" s="39"/>
      <c r="X58" s="39"/>
      <c r="Y58" s="39"/>
      <c r="Z58" s="39"/>
      <c r="AA58" s="39"/>
      <c r="AB58" s="39"/>
      <c r="AC58" s="39"/>
      <c r="AD58" s="39"/>
      <c r="AE58" s="39"/>
    </row>
    <row r="59" s="2" customFormat="1" ht="15.15" customHeight="1">
      <c r="A59" s="39"/>
      <c r="B59" s="40"/>
      <c r="C59" s="33" t="s">
        <v>29</v>
      </c>
      <c r="D59" s="41"/>
      <c r="E59" s="41"/>
      <c r="F59" s="28" t="str">
        <f>IF(E20="","",E20)</f>
        <v>Vyplň údaj</v>
      </c>
      <c r="G59" s="41"/>
      <c r="H59" s="41"/>
      <c r="I59" s="33" t="s">
        <v>33</v>
      </c>
      <c r="J59" s="37" t="str">
        <f>E26</f>
        <v>Tomáš Šrédl</v>
      </c>
      <c r="K59" s="41"/>
      <c r="L59" s="147"/>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7"/>
      <c r="S60" s="39"/>
      <c r="T60" s="39"/>
      <c r="U60" s="39"/>
      <c r="V60" s="39"/>
      <c r="W60" s="39"/>
      <c r="X60" s="39"/>
      <c r="Y60" s="39"/>
      <c r="Z60" s="39"/>
      <c r="AA60" s="39"/>
      <c r="AB60" s="39"/>
      <c r="AC60" s="39"/>
      <c r="AD60" s="39"/>
      <c r="AE60" s="39"/>
    </row>
    <row r="61" s="2" customFormat="1" ht="29.28" customHeight="1">
      <c r="A61" s="39"/>
      <c r="B61" s="40"/>
      <c r="C61" s="173" t="s">
        <v>155</v>
      </c>
      <c r="D61" s="174"/>
      <c r="E61" s="174"/>
      <c r="F61" s="174"/>
      <c r="G61" s="174"/>
      <c r="H61" s="174"/>
      <c r="I61" s="174"/>
      <c r="J61" s="175" t="s">
        <v>156</v>
      </c>
      <c r="K61" s="174"/>
      <c r="L61" s="147"/>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7"/>
      <c r="S62" s="39"/>
      <c r="T62" s="39"/>
      <c r="U62" s="39"/>
      <c r="V62" s="39"/>
      <c r="W62" s="39"/>
      <c r="X62" s="39"/>
      <c r="Y62" s="39"/>
      <c r="Z62" s="39"/>
      <c r="AA62" s="39"/>
      <c r="AB62" s="39"/>
      <c r="AC62" s="39"/>
      <c r="AD62" s="39"/>
      <c r="AE62" s="39"/>
    </row>
    <row r="63" s="2" customFormat="1" ht="22.8" customHeight="1">
      <c r="A63" s="39"/>
      <c r="B63" s="40"/>
      <c r="C63" s="176" t="s">
        <v>69</v>
      </c>
      <c r="D63" s="41"/>
      <c r="E63" s="41"/>
      <c r="F63" s="41"/>
      <c r="G63" s="41"/>
      <c r="H63" s="41"/>
      <c r="I63" s="41"/>
      <c r="J63" s="103">
        <f>J85</f>
        <v>0</v>
      </c>
      <c r="K63" s="41"/>
      <c r="L63" s="147"/>
      <c r="S63" s="39"/>
      <c r="T63" s="39"/>
      <c r="U63" s="39"/>
      <c r="V63" s="39"/>
      <c r="W63" s="39"/>
      <c r="X63" s="39"/>
      <c r="Y63" s="39"/>
      <c r="Z63" s="39"/>
      <c r="AA63" s="39"/>
      <c r="AB63" s="39"/>
      <c r="AC63" s="39"/>
      <c r="AD63" s="39"/>
      <c r="AE63" s="39"/>
      <c r="AU63" s="18" t="s">
        <v>157</v>
      </c>
    </row>
    <row r="64" s="2" customFormat="1" ht="21.84" customHeight="1">
      <c r="A64" s="39"/>
      <c r="B64" s="40"/>
      <c r="C64" s="41"/>
      <c r="D64" s="41"/>
      <c r="E64" s="41"/>
      <c r="F64" s="41"/>
      <c r="G64" s="41"/>
      <c r="H64" s="41"/>
      <c r="I64" s="41"/>
      <c r="J64" s="41"/>
      <c r="K64" s="41"/>
      <c r="L64" s="147"/>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47"/>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47"/>
      <c r="S69" s="39"/>
      <c r="T69" s="39"/>
      <c r="U69" s="39"/>
      <c r="V69" s="39"/>
      <c r="W69" s="39"/>
      <c r="X69" s="39"/>
      <c r="Y69" s="39"/>
      <c r="Z69" s="39"/>
      <c r="AA69" s="39"/>
      <c r="AB69" s="39"/>
      <c r="AC69" s="39"/>
      <c r="AD69" s="39"/>
      <c r="AE69" s="39"/>
    </row>
    <row r="70" s="2" customFormat="1" ht="24.96" customHeight="1">
      <c r="A70" s="39"/>
      <c r="B70" s="40"/>
      <c r="C70" s="24" t="s">
        <v>160</v>
      </c>
      <c r="D70" s="41"/>
      <c r="E70" s="41"/>
      <c r="F70" s="41"/>
      <c r="G70" s="41"/>
      <c r="H70" s="41"/>
      <c r="I70" s="41"/>
      <c r="J70" s="41"/>
      <c r="K70" s="41"/>
      <c r="L70" s="147"/>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47"/>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47"/>
      <c r="S72" s="39"/>
      <c r="T72" s="39"/>
      <c r="U72" s="39"/>
      <c r="V72" s="39"/>
      <c r="W72" s="39"/>
      <c r="X72" s="39"/>
      <c r="Y72" s="39"/>
      <c r="Z72" s="39"/>
      <c r="AA72" s="39"/>
      <c r="AB72" s="39"/>
      <c r="AC72" s="39"/>
      <c r="AD72" s="39"/>
      <c r="AE72" s="39"/>
    </row>
    <row r="73" s="2" customFormat="1" ht="16.5" customHeight="1">
      <c r="A73" s="39"/>
      <c r="B73" s="40"/>
      <c r="C73" s="41"/>
      <c r="D73" s="41"/>
      <c r="E73" s="171" t="str">
        <f>E7</f>
        <v>Oprava geometrických parametrů koleje 2023 u ST Ústí nad Labem</v>
      </c>
      <c r="F73" s="33"/>
      <c r="G73" s="33"/>
      <c r="H73" s="33"/>
      <c r="I73" s="41"/>
      <c r="J73" s="41"/>
      <c r="K73" s="41"/>
      <c r="L73" s="147"/>
      <c r="S73" s="39"/>
      <c r="T73" s="39"/>
      <c r="U73" s="39"/>
      <c r="V73" s="39"/>
      <c r="W73" s="39"/>
      <c r="X73" s="39"/>
      <c r="Y73" s="39"/>
      <c r="Z73" s="39"/>
      <c r="AA73" s="39"/>
      <c r="AB73" s="39"/>
      <c r="AC73" s="39"/>
      <c r="AD73" s="39"/>
      <c r="AE73" s="39"/>
    </row>
    <row r="74" s="1" customFormat="1" ht="12" customHeight="1">
      <c r="B74" s="22"/>
      <c r="C74" s="33" t="s">
        <v>148</v>
      </c>
      <c r="D74" s="23"/>
      <c r="E74" s="23"/>
      <c r="F74" s="23"/>
      <c r="G74" s="23"/>
      <c r="H74" s="23"/>
      <c r="I74" s="23"/>
      <c r="J74" s="23"/>
      <c r="K74" s="23"/>
      <c r="L74" s="21"/>
    </row>
    <row r="75" s="2" customFormat="1" ht="16.5" customHeight="1">
      <c r="A75" s="39"/>
      <c r="B75" s="40"/>
      <c r="C75" s="41"/>
      <c r="D75" s="41"/>
      <c r="E75" s="171" t="s">
        <v>149</v>
      </c>
      <c r="F75" s="41"/>
      <c r="G75" s="41"/>
      <c r="H75" s="41"/>
      <c r="I75" s="41"/>
      <c r="J75" s="41"/>
      <c r="K75" s="41"/>
      <c r="L75" s="147"/>
      <c r="S75" s="39"/>
      <c r="T75" s="39"/>
      <c r="U75" s="39"/>
      <c r="V75" s="39"/>
      <c r="W75" s="39"/>
      <c r="X75" s="39"/>
      <c r="Y75" s="39"/>
      <c r="Z75" s="39"/>
      <c r="AA75" s="39"/>
      <c r="AB75" s="39"/>
      <c r="AC75" s="39"/>
      <c r="AD75" s="39"/>
      <c r="AE75" s="39"/>
    </row>
    <row r="76" s="2" customFormat="1" ht="12" customHeight="1">
      <c r="A76" s="39"/>
      <c r="B76" s="40"/>
      <c r="C76" s="33" t="s">
        <v>150</v>
      </c>
      <c r="D76" s="41"/>
      <c r="E76" s="41"/>
      <c r="F76" s="41"/>
      <c r="G76" s="41"/>
      <c r="H76" s="41"/>
      <c r="I76" s="41"/>
      <c r="J76" s="41"/>
      <c r="K76" s="41"/>
      <c r="L76" s="147"/>
      <c r="S76" s="39"/>
      <c r="T76" s="39"/>
      <c r="U76" s="39"/>
      <c r="V76" s="39"/>
      <c r="W76" s="39"/>
      <c r="X76" s="39"/>
      <c r="Y76" s="39"/>
      <c r="Z76" s="39"/>
      <c r="AA76" s="39"/>
      <c r="AB76" s="39"/>
      <c r="AC76" s="39"/>
      <c r="AD76" s="39"/>
      <c r="AE76" s="39"/>
    </row>
    <row r="77" s="2" customFormat="1" ht="16.5" customHeight="1">
      <c r="A77" s="39"/>
      <c r="B77" s="40"/>
      <c r="C77" s="41"/>
      <c r="D77" s="41"/>
      <c r="E77" s="70" t="str">
        <f>E11</f>
        <v>2 - VRN</v>
      </c>
      <c r="F77" s="41"/>
      <c r="G77" s="41"/>
      <c r="H77" s="41"/>
      <c r="I77" s="41"/>
      <c r="J77" s="41"/>
      <c r="K77" s="41"/>
      <c r="L77" s="147"/>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7"/>
      <c r="S78" s="39"/>
      <c r="T78" s="39"/>
      <c r="U78" s="39"/>
      <c r="V78" s="39"/>
      <c r="W78" s="39"/>
      <c r="X78" s="39"/>
      <c r="Y78" s="39"/>
      <c r="Z78" s="39"/>
      <c r="AA78" s="39"/>
      <c r="AB78" s="39"/>
      <c r="AC78" s="39"/>
      <c r="AD78" s="39"/>
      <c r="AE78" s="39"/>
    </row>
    <row r="79" s="2" customFormat="1" ht="12" customHeight="1">
      <c r="A79" s="39"/>
      <c r="B79" s="40"/>
      <c r="C79" s="33" t="s">
        <v>21</v>
      </c>
      <c r="D79" s="41"/>
      <c r="E79" s="41"/>
      <c r="F79" s="28" t="str">
        <f>F14</f>
        <v xml:space="preserve"> </v>
      </c>
      <c r="G79" s="41"/>
      <c r="H79" s="41"/>
      <c r="I79" s="33" t="s">
        <v>23</v>
      </c>
      <c r="J79" s="73" t="str">
        <f>IF(J14="","",J14)</f>
        <v>21. 2. 2023</v>
      </c>
      <c r="K79" s="41"/>
      <c r="L79" s="147"/>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7"/>
      <c r="S80" s="39"/>
      <c r="T80" s="39"/>
      <c r="U80" s="39"/>
      <c r="V80" s="39"/>
      <c r="W80" s="39"/>
      <c r="X80" s="39"/>
      <c r="Y80" s="39"/>
      <c r="Z80" s="39"/>
      <c r="AA80" s="39"/>
      <c r="AB80" s="39"/>
      <c r="AC80" s="39"/>
      <c r="AD80" s="39"/>
      <c r="AE80" s="39"/>
    </row>
    <row r="81" s="2" customFormat="1" ht="15.15" customHeight="1">
      <c r="A81" s="39"/>
      <c r="B81" s="40"/>
      <c r="C81" s="33" t="s">
        <v>25</v>
      </c>
      <c r="D81" s="41"/>
      <c r="E81" s="41"/>
      <c r="F81" s="28" t="str">
        <f>E17</f>
        <v>OŘ Ústí nad Labem</v>
      </c>
      <c r="G81" s="41"/>
      <c r="H81" s="41"/>
      <c r="I81" s="33" t="s">
        <v>31</v>
      </c>
      <c r="J81" s="37" t="str">
        <f>E23</f>
        <v xml:space="preserve"> </v>
      </c>
      <c r="K81" s="41"/>
      <c r="L81" s="147"/>
      <c r="S81" s="39"/>
      <c r="T81" s="39"/>
      <c r="U81" s="39"/>
      <c r="V81" s="39"/>
      <c r="W81" s="39"/>
      <c r="X81" s="39"/>
      <c r="Y81" s="39"/>
      <c r="Z81" s="39"/>
      <c r="AA81" s="39"/>
      <c r="AB81" s="39"/>
      <c r="AC81" s="39"/>
      <c r="AD81" s="39"/>
      <c r="AE81" s="39"/>
    </row>
    <row r="82" s="2" customFormat="1" ht="15.15" customHeight="1">
      <c r="A82" s="39"/>
      <c r="B82" s="40"/>
      <c r="C82" s="33" t="s">
        <v>29</v>
      </c>
      <c r="D82" s="41"/>
      <c r="E82" s="41"/>
      <c r="F82" s="28" t="str">
        <f>IF(E20="","",E20)</f>
        <v>Vyplň údaj</v>
      </c>
      <c r="G82" s="41"/>
      <c r="H82" s="41"/>
      <c r="I82" s="33" t="s">
        <v>33</v>
      </c>
      <c r="J82" s="37" t="str">
        <f>E26</f>
        <v>Tomáš Šrédl</v>
      </c>
      <c r="K82" s="41"/>
      <c r="L82" s="147"/>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41"/>
      <c r="J83" s="41"/>
      <c r="K83" s="41"/>
      <c r="L83" s="147"/>
      <c r="S83" s="39"/>
      <c r="T83" s="39"/>
      <c r="U83" s="39"/>
      <c r="V83" s="39"/>
      <c r="W83" s="39"/>
      <c r="X83" s="39"/>
      <c r="Y83" s="39"/>
      <c r="Z83" s="39"/>
      <c r="AA83" s="39"/>
      <c r="AB83" s="39"/>
      <c r="AC83" s="39"/>
      <c r="AD83" s="39"/>
      <c r="AE83" s="39"/>
    </row>
    <row r="84" s="11" customFormat="1" ht="29.28" customHeight="1">
      <c r="A84" s="188"/>
      <c r="B84" s="189"/>
      <c r="C84" s="190" t="s">
        <v>161</v>
      </c>
      <c r="D84" s="191" t="s">
        <v>56</v>
      </c>
      <c r="E84" s="191" t="s">
        <v>52</v>
      </c>
      <c r="F84" s="191" t="s">
        <v>53</v>
      </c>
      <c r="G84" s="191" t="s">
        <v>162</v>
      </c>
      <c r="H84" s="191" t="s">
        <v>163</v>
      </c>
      <c r="I84" s="191" t="s">
        <v>164</v>
      </c>
      <c r="J84" s="191" t="s">
        <v>156</v>
      </c>
      <c r="K84" s="192" t="s">
        <v>165</v>
      </c>
      <c r="L84" s="193"/>
      <c r="M84" s="93" t="s">
        <v>19</v>
      </c>
      <c r="N84" s="94" t="s">
        <v>41</v>
      </c>
      <c r="O84" s="94" t="s">
        <v>166</v>
      </c>
      <c r="P84" s="94" t="s">
        <v>167</v>
      </c>
      <c r="Q84" s="94" t="s">
        <v>168</v>
      </c>
      <c r="R84" s="94" t="s">
        <v>169</v>
      </c>
      <c r="S84" s="94" t="s">
        <v>170</v>
      </c>
      <c r="T84" s="95" t="s">
        <v>171</v>
      </c>
      <c r="U84" s="188"/>
      <c r="V84" s="188"/>
      <c r="W84" s="188"/>
      <c r="X84" s="188"/>
      <c r="Y84" s="188"/>
      <c r="Z84" s="188"/>
      <c r="AA84" s="188"/>
      <c r="AB84" s="188"/>
      <c r="AC84" s="188"/>
      <c r="AD84" s="188"/>
      <c r="AE84" s="188"/>
    </row>
    <row r="85" s="2" customFormat="1" ht="22.8" customHeight="1">
      <c r="A85" s="39"/>
      <c r="B85" s="40"/>
      <c r="C85" s="100" t="s">
        <v>172</v>
      </c>
      <c r="D85" s="41"/>
      <c r="E85" s="41"/>
      <c r="F85" s="41"/>
      <c r="G85" s="41"/>
      <c r="H85" s="41"/>
      <c r="I85" s="41"/>
      <c r="J85" s="194">
        <f>BK85</f>
        <v>0</v>
      </c>
      <c r="K85" s="41"/>
      <c r="L85" s="45"/>
      <c r="M85" s="96"/>
      <c r="N85" s="195"/>
      <c r="O85" s="97"/>
      <c r="P85" s="196">
        <f>SUM(P86:P93)</f>
        <v>0</v>
      </c>
      <c r="Q85" s="97"/>
      <c r="R85" s="196">
        <f>SUM(R86:R93)</f>
        <v>0</v>
      </c>
      <c r="S85" s="97"/>
      <c r="T85" s="197">
        <f>SUM(T86:T93)</f>
        <v>0</v>
      </c>
      <c r="U85" s="39"/>
      <c r="V85" s="39"/>
      <c r="W85" s="39"/>
      <c r="X85" s="39"/>
      <c r="Y85" s="39"/>
      <c r="Z85" s="39"/>
      <c r="AA85" s="39"/>
      <c r="AB85" s="39"/>
      <c r="AC85" s="39"/>
      <c r="AD85" s="39"/>
      <c r="AE85" s="39"/>
      <c r="AT85" s="18" t="s">
        <v>70</v>
      </c>
      <c r="AU85" s="18" t="s">
        <v>157</v>
      </c>
      <c r="BK85" s="198">
        <f>SUM(BK86:BK93)</f>
        <v>0</v>
      </c>
    </row>
    <row r="86" s="2" customFormat="1" ht="16.5" customHeight="1">
      <c r="A86" s="39"/>
      <c r="B86" s="40"/>
      <c r="C86" s="215" t="s">
        <v>78</v>
      </c>
      <c r="D86" s="215" t="s">
        <v>178</v>
      </c>
      <c r="E86" s="216" t="s">
        <v>557</v>
      </c>
      <c r="F86" s="217" t="s">
        <v>558</v>
      </c>
      <c r="G86" s="218" t="s">
        <v>559</v>
      </c>
      <c r="H86" s="219">
        <v>1</v>
      </c>
      <c r="I86" s="220"/>
      <c r="J86" s="221">
        <f>ROUND(I86*H86,2)</f>
        <v>0</v>
      </c>
      <c r="K86" s="217" t="s">
        <v>182</v>
      </c>
      <c r="L86" s="45"/>
      <c r="M86" s="222" t="s">
        <v>19</v>
      </c>
      <c r="N86" s="223" t="s">
        <v>42</v>
      </c>
      <c r="O86" s="85"/>
      <c r="P86" s="224">
        <f>O86*H86</f>
        <v>0</v>
      </c>
      <c r="Q86" s="224">
        <v>0</v>
      </c>
      <c r="R86" s="224">
        <f>Q86*H86</f>
        <v>0</v>
      </c>
      <c r="S86" s="224">
        <v>0</v>
      </c>
      <c r="T86" s="225">
        <f>S86*H86</f>
        <v>0</v>
      </c>
      <c r="U86" s="39"/>
      <c r="V86" s="39"/>
      <c r="W86" s="39"/>
      <c r="X86" s="39"/>
      <c r="Y86" s="39"/>
      <c r="Z86" s="39"/>
      <c r="AA86" s="39"/>
      <c r="AB86" s="39"/>
      <c r="AC86" s="39"/>
      <c r="AD86" s="39"/>
      <c r="AE86" s="39"/>
      <c r="AR86" s="226" t="s">
        <v>118</v>
      </c>
      <c r="AT86" s="226" t="s">
        <v>178</v>
      </c>
      <c r="AU86" s="226" t="s">
        <v>71</v>
      </c>
      <c r="AY86" s="18" t="s">
        <v>175</v>
      </c>
      <c r="BE86" s="227">
        <f>IF(N86="základní",J86,0)</f>
        <v>0</v>
      </c>
      <c r="BF86" s="227">
        <f>IF(N86="snížená",J86,0)</f>
        <v>0</v>
      </c>
      <c r="BG86" s="227">
        <f>IF(N86="zákl. přenesená",J86,0)</f>
        <v>0</v>
      </c>
      <c r="BH86" s="227">
        <f>IF(N86="sníž. přenesená",J86,0)</f>
        <v>0</v>
      </c>
      <c r="BI86" s="227">
        <f>IF(N86="nulová",J86,0)</f>
        <v>0</v>
      </c>
      <c r="BJ86" s="18" t="s">
        <v>78</v>
      </c>
      <c r="BK86" s="227">
        <f>ROUND(I86*H86,2)</f>
        <v>0</v>
      </c>
      <c r="BL86" s="18" t="s">
        <v>118</v>
      </c>
      <c r="BM86" s="226" t="s">
        <v>560</v>
      </c>
    </row>
    <row r="87" s="2" customFormat="1" ht="16.5" customHeight="1">
      <c r="A87" s="39"/>
      <c r="B87" s="40"/>
      <c r="C87" s="215" t="s">
        <v>80</v>
      </c>
      <c r="D87" s="215" t="s">
        <v>178</v>
      </c>
      <c r="E87" s="216" t="s">
        <v>561</v>
      </c>
      <c r="F87" s="217" t="s">
        <v>562</v>
      </c>
      <c r="G87" s="218" t="s">
        <v>559</v>
      </c>
      <c r="H87" s="219">
        <v>1</v>
      </c>
      <c r="I87" s="220"/>
      <c r="J87" s="221">
        <f>ROUND(I87*H87,2)</f>
        <v>0</v>
      </c>
      <c r="K87" s="217" t="s">
        <v>182</v>
      </c>
      <c r="L87" s="45"/>
      <c r="M87" s="222" t="s">
        <v>19</v>
      </c>
      <c r="N87" s="223" t="s">
        <v>42</v>
      </c>
      <c r="O87" s="85"/>
      <c r="P87" s="224">
        <f>O87*H87</f>
        <v>0</v>
      </c>
      <c r="Q87" s="224">
        <v>0</v>
      </c>
      <c r="R87" s="224">
        <f>Q87*H87</f>
        <v>0</v>
      </c>
      <c r="S87" s="224">
        <v>0</v>
      </c>
      <c r="T87" s="225">
        <f>S87*H87</f>
        <v>0</v>
      </c>
      <c r="U87" s="39"/>
      <c r="V87" s="39"/>
      <c r="W87" s="39"/>
      <c r="X87" s="39"/>
      <c r="Y87" s="39"/>
      <c r="Z87" s="39"/>
      <c r="AA87" s="39"/>
      <c r="AB87" s="39"/>
      <c r="AC87" s="39"/>
      <c r="AD87" s="39"/>
      <c r="AE87" s="39"/>
      <c r="AR87" s="226" t="s">
        <v>118</v>
      </c>
      <c r="AT87" s="226" t="s">
        <v>178</v>
      </c>
      <c r="AU87" s="226" t="s">
        <v>71</v>
      </c>
      <c r="AY87" s="18" t="s">
        <v>175</v>
      </c>
      <c r="BE87" s="227">
        <f>IF(N87="základní",J87,0)</f>
        <v>0</v>
      </c>
      <c r="BF87" s="227">
        <f>IF(N87="snížená",J87,0)</f>
        <v>0</v>
      </c>
      <c r="BG87" s="227">
        <f>IF(N87="zákl. přenesená",J87,0)</f>
        <v>0</v>
      </c>
      <c r="BH87" s="227">
        <f>IF(N87="sníž. přenesená",J87,0)</f>
        <v>0</v>
      </c>
      <c r="BI87" s="227">
        <f>IF(N87="nulová",J87,0)</f>
        <v>0</v>
      </c>
      <c r="BJ87" s="18" t="s">
        <v>78</v>
      </c>
      <c r="BK87" s="227">
        <f>ROUND(I87*H87,2)</f>
        <v>0</v>
      </c>
      <c r="BL87" s="18" t="s">
        <v>118</v>
      </c>
      <c r="BM87" s="226" t="s">
        <v>563</v>
      </c>
    </row>
    <row r="88" s="2" customFormat="1" ht="16.5" customHeight="1">
      <c r="A88" s="39"/>
      <c r="B88" s="40"/>
      <c r="C88" s="215" t="s">
        <v>87</v>
      </c>
      <c r="D88" s="215" t="s">
        <v>178</v>
      </c>
      <c r="E88" s="216" t="s">
        <v>564</v>
      </c>
      <c r="F88" s="217" t="s">
        <v>565</v>
      </c>
      <c r="G88" s="218" t="s">
        <v>559</v>
      </c>
      <c r="H88" s="219">
        <v>1</v>
      </c>
      <c r="I88" s="220"/>
      <c r="J88" s="221">
        <f>ROUND(I88*H88,2)</f>
        <v>0</v>
      </c>
      <c r="K88" s="217" t="s">
        <v>182</v>
      </c>
      <c r="L88" s="45"/>
      <c r="M88" s="222" t="s">
        <v>19</v>
      </c>
      <c r="N88" s="223" t="s">
        <v>42</v>
      </c>
      <c r="O88" s="85"/>
      <c r="P88" s="224">
        <f>O88*H88</f>
        <v>0</v>
      </c>
      <c r="Q88" s="224">
        <v>0</v>
      </c>
      <c r="R88" s="224">
        <f>Q88*H88</f>
        <v>0</v>
      </c>
      <c r="S88" s="224">
        <v>0</v>
      </c>
      <c r="T88" s="225">
        <f>S88*H88</f>
        <v>0</v>
      </c>
      <c r="U88" s="39"/>
      <c r="V88" s="39"/>
      <c r="W88" s="39"/>
      <c r="X88" s="39"/>
      <c r="Y88" s="39"/>
      <c r="Z88" s="39"/>
      <c r="AA88" s="39"/>
      <c r="AB88" s="39"/>
      <c r="AC88" s="39"/>
      <c r="AD88" s="39"/>
      <c r="AE88" s="39"/>
      <c r="AR88" s="226" t="s">
        <v>118</v>
      </c>
      <c r="AT88" s="226" t="s">
        <v>178</v>
      </c>
      <c r="AU88" s="226" t="s">
        <v>71</v>
      </c>
      <c r="AY88" s="18" t="s">
        <v>175</v>
      </c>
      <c r="BE88" s="227">
        <f>IF(N88="základní",J88,0)</f>
        <v>0</v>
      </c>
      <c r="BF88" s="227">
        <f>IF(N88="snížená",J88,0)</f>
        <v>0</v>
      </c>
      <c r="BG88" s="227">
        <f>IF(N88="zákl. přenesená",J88,0)</f>
        <v>0</v>
      </c>
      <c r="BH88" s="227">
        <f>IF(N88="sníž. přenesená",J88,0)</f>
        <v>0</v>
      </c>
      <c r="BI88" s="227">
        <f>IF(N88="nulová",J88,0)</f>
        <v>0</v>
      </c>
      <c r="BJ88" s="18" t="s">
        <v>78</v>
      </c>
      <c r="BK88" s="227">
        <f>ROUND(I88*H88,2)</f>
        <v>0</v>
      </c>
      <c r="BL88" s="18" t="s">
        <v>118</v>
      </c>
      <c r="BM88" s="226" t="s">
        <v>566</v>
      </c>
    </row>
    <row r="89" s="2" customFormat="1" ht="62.7" customHeight="1">
      <c r="A89" s="39"/>
      <c r="B89" s="40"/>
      <c r="C89" s="215" t="s">
        <v>118</v>
      </c>
      <c r="D89" s="215" t="s">
        <v>178</v>
      </c>
      <c r="E89" s="216" t="s">
        <v>567</v>
      </c>
      <c r="F89" s="217" t="s">
        <v>568</v>
      </c>
      <c r="G89" s="218" t="s">
        <v>181</v>
      </c>
      <c r="H89" s="219">
        <v>35.310000000000002</v>
      </c>
      <c r="I89" s="220"/>
      <c r="J89" s="221">
        <f>ROUND(I89*H89,2)</f>
        <v>0</v>
      </c>
      <c r="K89" s="217" t="s">
        <v>182</v>
      </c>
      <c r="L89" s="45"/>
      <c r="M89" s="222" t="s">
        <v>19</v>
      </c>
      <c r="N89" s="223" t="s">
        <v>42</v>
      </c>
      <c r="O89" s="85"/>
      <c r="P89" s="224">
        <f>O89*H89</f>
        <v>0</v>
      </c>
      <c r="Q89" s="224">
        <v>0</v>
      </c>
      <c r="R89" s="224">
        <f>Q89*H89</f>
        <v>0</v>
      </c>
      <c r="S89" s="224">
        <v>0</v>
      </c>
      <c r="T89" s="225">
        <f>S89*H89</f>
        <v>0</v>
      </c>
      <c r="U89" s="39"/>
      <c r="V89" s="39"/>
      <c r="W89" s="39"/>
      <c r="X89" s="39"/>
      <c r="Y89" s="39"/>
      <c r="Z89" s="39"/>
      <c r="AA89" s="39"/>
      <c r="AB89" s="39"/>
      <c r="AC89" s="39"/>
      <c r="AD89" s="39"/>
      <c r="AE89" s="39"/>
      <c r="AR89" s="226" t="s">
        <v>118</v>
      </c>
      <c r="AT89" s="226" t="s">
        <v>178</v>
      </c>
      <c r="AU89" s="226" t="s">
        <v>71</v>
      </c>
      <c r="AY89" s="18" t="s">
        <v>175</v>
      </c>
      <c r="BE89" s="227">
        <f>IF(N89="základní",J89,0)</f>
        <v>0</v>
      </c>
      <c r="BF89" s="227">
        <f>IF(N89="snížená",J89,0)</f>
        <v>0</v>
      </c>
      <c r="BG89" s="227">
        <f>IF(N89="zákl. přenesená",J89,0)</f>
        <v>0</v>
      </c>
      <c r="BH89" s="227">
        <f>IF(N89="sníž. přenesená",J89,0)</f>
        <v>0</v>
      </c>
      <c r="BI89" s="227">
        <f>IF(N89="nulová",J89,0)</f>
        <v>0</v>
      </c>
      <c r="BJ89" s="18" t="s">
        <v>78</v>
      </c>
      <c r="BK89" s="227">
        <f>ROUND(I89*H89,2)</f>
        <v>0</v>
      </c>
      <c r="BL89" s="18" t="s">
        <v>118</v>
      </c>
      <c r="BM89" s="226" t="s">
        <v>569</v>
      </c>
    </row>
    <row r="90" s="2" customFormat="1" ht="62.7" customHeight="1">
      <c r="A90" s="39"/>
      <c r="B90" s="40"/>
      <c r="C90" s="215" t="s">
        <v>176</v>
      </c>
      <c r="D90" s="215" t="s">
        <v>178</v>
      </c>
      <c r="E90" s="216" t="s">
        <v>570</v>
      </c>
      <c r="F90" s="217" t="s">
        <v>571</v>
      </c>
      <c r="G90" s="218" t="s">
        <v>181</v>
      </c>
      <c r="H90" s="219">
        <v>5.8099999999999996</v>
      </c>
      <c r="I90" s="220"/>
      <c r="J90" s="221">
        <f>ROUND(I90*H90,2)</f>
        <v>0</v>
      </c>
      <c r="K90" s="217" t="s">
        <v>182</v>
      </c>
      <c r="L90" s="45"/>
      <c r="M90" s="222" t="s">
        <v>19</v>
      </c>
      <c r="N90" s="223" t="s">
        <v>42</v>
      </c>
      <c r="O90" s="85"/>
      <c r="P90" s="224">
        <f>O90*H90</f>
        <v>0</v>
      </c>
      <c r="Q90" s="224">
        <v>0</v>
      </c>
      <c r="R90" s="224">
        <f>Q90*H90</f>
        <v>0</v>
      </c>
      <c r="S90" s="224">
        <v>0</v>
      </c>
      <c r="T90" s="225">
        <f>S90*H90</f>
        <v>0</v>
      </c>
      <c r="U90" s="39"/>
      <c r="V90" s="39"/>
      <c r="W90" s="39"/>
      <c r="X90" s="39"/>
      <c r="Y90" s="39"/>
      <c r="Z90" s="39"/>
      <c r="AA90" s="39"/>
      <c r="AB90" s="39"/>
      <c r="AC90" s="39"/>
      <c r="AD90" s="39"/>
      <c r="AE90" s="39"/>
      <c r="AR90" s="226" t="s">
        <v>118</v>
      </c>
      <c r="AT90" s="226" t="s">
        <v>178</v>
      </c>
      <c r="AU90" s="226" t="s">
        <v>71</v>
      </c>
      <c r="AY90" s="18" t="s">
        <v>175</v>
      </c>
      <c r="BE90" s="227">
        <f>IF(N90="základní",J90,0)</f>
        <v>0</v>
      </c>
      <c r="BF90" s="227">
        <f>IF(N90="snížená",J90,0)</f>
        <v>0</v>
      </c>
      <c r="BG90" s="227">
        <f>IF(N90="zákl. přenesená",J90,0)</f>
        <v>0</v>
      </c>
      <c r="BH90" s="227">
        <f>IF(N90="sníž. přenesená",J90,0)</f>
        <v>0</v>
      </c>
      <c r="BI90" s="227">
        <f>IF(N90="nulová",J90,0)</f>
        <v>0</v>
      </c>
      <c r="BJ90" s="18" t="s">
        <v>78</v>
      </c>
      <c r="BK90" s="227">
        <f>ROUND(I90*H90,2)</f>
        <v>0</v>
      </c>
      <c r="BL90" s="18" t="s">
        <v>118</v>
      </c>
      <c r="BM90" s="226" t="s">
        <v>572</v>
      </c>
    </row>
    <row r="91" s="2" customFormat="1" ht="49.05" customHeight="1">
      <c r="A91" s="39"/>
      <c r="B91" s="40"/>
      <c r="C91" s="215" t="s">
        <v>209</v>
      </c>
      <c r="D91" s="215" t="s">
        <v>178</v>
      </c>
      <c r="E91" s="216" t="s">
        <v>573</v>
      </c>
      <c r="F91" s="217" t="s">
        <v>574</v>
      </c>
      <c r="G91" s="218" t="s">
        <v>559</v>
      </c>
      <c r="H91" s="219">
        <v>1</v>
      </c>
      <c r="I91" s="220"/>
      <c r="J91" s="221">
        <f>ROUND(I91*H91,2)</f>
        <v>0</v>
      </c>
      <c r="K91" s="217" t="s">
        <v>182</v>
      </c>
      <c r="L91" s="45"/>
      <c r="M91" s="222" t="s">
        <v>19</v>
      </c>
      <c r="N91" s="223" t="s">
        <v>42</v>
      </c>
      <c r="O91" s="85"/>
      <c r="P91" s="224">
        <f>O91*H91</f>
        <v>0</v>
      </c>
      <c r="Q91" s="224">
        <v>0</v>
      </c>
      <c r="R91" s="224">
        <f>Q91*H91</f>
        <v>0</v>
      </c>
      <c r="S91" s="224">
        <v>0</v>
      </c>
      <c r="T91" s="225">
        <f>S91*H91</f>
        <v>0</v>
      </c>
      <c r="U91" s="39"/>
      <c r="V91" s="39"/>
      <c r="W91" s="39"/>
      <c r="X91" s="39"/>
      <c r="Y91" s="39"/>
      <c r="Z91" s="39"/>
      <c r="AA91" s="39"/>
      <c r="AB91" s="39"/>
      <c r="AC91" s="39"/>
      <c r="AD91" s="39"/>
      <c r="AE91" s="39"/>
      <c r="AR91" s="226" t="s">
        <v>118</v>
      </c>
      <c r="AT91" s="226" t="s">
        <v>178</v>
      </c>
      <c r="AU91" s="226" t="s">
        <v>71</v>
      </c>
      <c r="AY91" s="18" t="s">
        <v>175</v>
      </c>
      <c r="BE91" s="227">
        <f>IF(N91="základní",J91,0)</f>
        <v>0</v>
      </c>
      <c r="BF91" s="227">
        <f>IF(N91="snížená",J91,0)</f>
        <v>0</v>
      </c>
      <c r="BG91" s="227">
        <f>IF(N91="zákl. přenesená",J91,0)</f>
        <v>0</v>
      </c>
      <c r="BH91" s="227">
        <f>IF(N91="sníž. přenesená",J91,0)</f>
        <v>0</v>
      </c>
      <c r="BI91" s="227">
        <f>IF(N91="nulová",J91,0)</f>
        <v>0</v>
      </c>
      <c r="BJ91" s="18" t="s">
        <v>78</v>
      </c>
      <c r="BK91" s="227">
        <f>ROUND(I91*H91,2)</f>
        <v>0</v>
      </c>
      <c r="BL91" s="18" t="s">
        <v>118</v>
      </c>
      <c r="BM91" s="226" t="s">
        <v>575</v>
      </c>
    </row>
    <row r="92" s="2" customFormat="1" ht="37.8" customHeight="1">
      <c r="A92" s="39"/>
      <c r="B92" s="40"/>
      <c r="C92" s="215" t="s">
        <v>214</v>
      </c>
      <c r="D92" s="215" t="s">
        <v>178</v>
      </c>
      <c r="E92" s="216" t="s">
        <v>576</v>
      </c>
      <c r="F92" s="217" t="s">
        <v>577</v>
      </c>
      <c r="G92" s="218" t="s">
        <v>559</v>
      </c>
      <c r="H92" s="219">
        <v>1</v>
      </c>
      <c r="I92" s="220"/>
      <c r="J92" s="221">
        <f>ROUND(I92*H92,2)</f>
        <v>0</v>
      </c>
      <c r="K92" s="217" t="s">
        <v>182</v>
      </c>
      <c r="L92" s="45"/>
      <c r="M92" s="222" t="s">
        <v>19</v>
      </c>
      <c r="N92" s="223" t="s">
        <v>42</v>
      </c>
      <c r="O92" s="85"/>
      <c r="P92" s="224">
        <f>O92*H92</f>
        <v>0</v>
      </c>
      <c r="Q92" s="224">
        <v>0</v>
      </c>
      <c r="R92" s="224">
        <f>Q92*H92</f>
        <v>0</v>
      </c>
      <c r="S92" s="224">
        <v>0</v>
      </c>
      <c r="T92" s="225">
        <f>S92*H92</f>
        <v>0</v>
      </c>
      <c r="U92" s="39"/>
      <c r="V92" s="39"/>
      <c r="W92" s="39"/>
      <c r="X92" s="39"/>
      <c r="Y92" s="39"/>
      <c r="Z92" s="39"/>
      <c r="AA92" s="39"/>
      <c r="AB92" s="39"/>
      <c r="AC92" s="39"/>
      <c r="AD92" s="39"/>
      <c r="AE92" s="39"/>
      <c r="AR92" s="226" t="s">
        <v>118</v>
      </c>
      <c r="AT92" s="226" t="s">
        <v>178</v>
      </c>
      <c r="AU92" s="226" t="s">
        <v>71</v>
      </c>
      <c r="AY92" s="18" t="s">
        <v>175</v>
      </c>
      <c r="BE92" s="227">
        <f>IF(N92="základní",J92,0)</f>
        <v>0</v>
      </c>
      <c r="BF92" s="227">
        <f>IF(N92="snížená",J92,0)</f>
        <v>0</v>
      </c>
      <c r="BG92" s="227">
        <f>IF(N92="zákl. přenesená",J92,0)</f>
        <v>0</v>
      </c>
      <c r="BH92" s="227">
        <f>IF(N92="sníž. přenesená",J92,0)</f>
        <v>0</v>
      </c>
      <c r="BI92" s="227">
        <f>IF(N92="nulová",J92,0)</f>
        <v>0</v>
      </c>
      <c r="BJ92" s="18" t="s">
        <v>78</v>
      </c>
      <c r="BK92" s="227">
        <f>ROUND(I92*H92,2)</f>
        <v>0</v>
      </c>
      <c r="BL92" s="18" t="s">
        <v>118</v>
      </c>
      <c r="BM92" s="226" t="s">
        <v>578</v>
      </c>
    </row>
    <row r="93" s="2" customFormat="1">
      <c r="A93" s="39"/>
      <c r="B93" s="40"/>
      <c r="C93" s="41"/>
      <c r="D93" s="230" t="s">
        <v>579</v>
      </c>
      <c r="E93" s="41"/>
      <c r="F93" s="282" t="s">
        <v>580</v>
      </c>
      <c r="G93" s="41"/>
      <c r="H93" s="41"/>
      <c r="I93" s="283"/>
      <c r="J93" s="41"/>
      <c r="K93" s="41"/>
      <c r="L93" s="45"/>
      <c r="M93" s="284"/>
      <c r="N93" s="285"/>
      <c r="O93" s="276"/>
      <c r="P93" s="276"/>
      <c r="Q93" s="276"/>
      <c r="R93" s="276"/>
      <c r="S93" s="276"/>
      <c r="T93" s="286"/>
      <c r="U93" s="39"/>
      <c r="V93" s="39"/>
      <c r="W93" s="39"/>
      <c r="X93" s="39"/>
      <c r="Y93" s="39"/>
      <c r="Z93" s="39"/>
      <c r="AA93" s="39"/>
      <c r="AB93" s="39"/>
      <c r="AC93" s="39"/>
      <c r="AD93" s="39"/>
      <c r="AE93" s="39"/>
      <c r="AT93" s="18" t="s">
        <v>579</v>
      </c>
      <c r="AU93" s="18" t="s">
        <v>71</v>
      </c>
    </row>
    <row r="94" s="2" customFormat="1" ht="6.96" customHeight="1">
      <c r="A94" s="39"/>
      <c r="B94" s="60"/>
      <c r="C94" s="61"/>
      <c r="D94" s="61"/>
      <c r="E94" s="61"/>
      <c r="F94" s="61"/>
      <c r="G94" s="61"/>
      <c r="H94" s="61"/>
      <c r="I94" s="61"/>
      <c r="J94" s="61"/>
      <c r="K94" s="61"/>
      <c r="L94" s="45"/>
      <c r="M94" s="39"/>
      <c r="O94" s="39"/>
      <c r="P94" s="39"/>
      <c r="Q94" s="39"/>
      <c r="R94" s="39"/>
      <c r="S94" s="39"/>
      <c r="T94" s="39"/>
      <c r="U94" s="39"/>
      <c r="V94" s="39"/>
      <c r="W94" s="39"/>
      <c r="X94" s="39"/>
      <c r="Y94" s="39"/>
      <c r="Z94" s="39"/>
      <c r="AA94" s="39"/>
      <c r="AB94" s="39"/>
      <c r="AC94" s="39"/>
      <c r="AD94" s="39"/>
      <c r="AE94" s="39"/>
    </row>
  </sheetData>
  <sheetProtection sheet="1" autoFilter="0" formatColumns="0" formatRows="0" objects="1" scenarios="1" spinCount="100000" saltValue="6flmEIpmEFK0j/RVA4dwIAG0Z2NFh3ab9p48C0m0QHri7KK2/s2f2L10F+62zXZoKp8peK6YrxDSEajUldBMmA==" hashValue="S1edCDDjp45Q6cJf6rL33S5KCfFDn6abTIIVhsb7m6C7LMugkXlGkjAcwsNJ5Fdp6Ac31rkH5eCDgvSLU3if/g==" algorithmName="SHA-512" password="CC35"/>
  <autoFilter ref="C84:K93"/>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134</v>
      </c>
    </row>
    <row r="3" s="1" customFormat="1" ht="6.96" customHeight="1">
      <c r="B3" s="140"/>
      <c r="C3" s="141"/>
      <c r="D3" s="141"/>
      <c r="E3" s="141"/>
      <c r="F3" s="141"/>
      <c r="G3" s="141"/>
      <c r="H3" s="141"/>
      <c r="I3" s="141"/>
      <c r="J3" s="141"/>
      <c r="K3" s="141"/>
      <c r="L3" s="21"/>
      <c r="AT3" s="18" t="s">
        <v>80</v>
      </c>
    </row>
    <row r="4" s="1" customFormat="1" ht="24.96" customHeight="1">
      <c r="B4" s="21"/>
      <c r="D4" s="142" t="s">
        <v>147</v>
      </c>
      <c r="L4" s="21"/>
      <c r="M4" s="143" t="s">
        <v>10</v>
      </c>
      <c r="AT4" s="18" t="s">
        <v>4</v>
      </c>
    </row>
    <row r="5" s="1" customFormat="1" ht="6.96" customHeight="1">
      <c r="B5" s="21"/>
      <c r="L5" s="21"/>
    </row>
    <row r="6" s="1" customFormat="1" ht="12" customHeight="1">
      <c r="B6" s="21"/>
      <c r="D6" s="144" t="s">
        <v>16</v>
      </c>
      <c r="L6" s="21"/>
    </row>
    <row r="7" s="1" customFormat="1" ht="16.5" customHeight="1">
      <c r="B7" s="21"/>
      <c r="E7" s="145" t="str">
        <f>'Rekapitulace zakázky'!K6</f>
        <v>Oprava geometrických parametrů koleje 2023 u ST Ústí nad Labem</v>
      </c>
      <c r="F7" s="144"/>
      <c r="G7" s="144"/>
      <c r="H7" s="144"/>
      <c r="L7" s="21"/>
    </row>
    <row r="8">
      <c r="B8" s="21"/>
      <c r="D8" s="144" t="s">
        <v>148</v>
      </c>
      <c r="L8" s="21"/>
    </row>
    <row r="9" s="1" customFormat="1" ht="16.5" customHeight="1">
      <c r="B9" s="21"/>
      <c r="E9" s="145" t="s">
        <v>581</v>
      </c>
      <c r="F9" s="1"/>
      <c r="G9" s="1"/>
      <c r="H9" s="1"/>
      <c r="L9" s="21"/>
    </row>
    <row r="10" s="1" customFormat="1" ht="12" customHeight="1">
      <c r="B10" s="21"/>
      <c r="D10" s="144" t="s">
        <v>150</v>
      </c>
      <c r="L10" s="21"/>
    </row>
    <row r="11" s="2" customFormat="1" ht="16.5" customHeight="1">
      <c r="A11" s="39"/>
      <c r="B11" s="45"/>
      <c r="C11" s="39"/>
      <c r="D11" s="39"/>
      <c r="E11" s="146" t="s">
        <v>151</v>
      </c>
      <c r="F11" s="39"/>
      <c r="G11" s="39"/>
      <c r="H11" s="39"/>
      <c r="I11" s="39"/>
      <c r="J11" s="39"/>
      <c r="K11" s="39"/>
      <c r="L11" s="147"/>
      <c r="S11" s="39"/>
      <c r="T11" s="39"/>
      <c r="U11" s="39"/>
      <c r="V11" s="39"/>
      <c r="W11" s="39"/>
      <c r="X11" s="39"/>
      <c r="Y11" s="39"/>
      <c r="Z11" s="39"/>
      <c r="AA11" s="39"/>
      <c r="AB11" s="39"/>
      <c r="AC11" s="39"/>
      <c r="AD11" s="39"/>
      <c r="AE11" s="39"/>
    </row>
    <row r="12" s="2" customFormat="1" ht="12" customHeight="1">
      <c r="A12" s="39"/>
      <c r="B12" s="45"/>
      <c r="C12" s="39"/>
      <c r="D12" s="144" t="s">
        <v>152</v>
      </c>
      <c r="E12" s="39"/>
      <c r="F12" s="39"/>
      <c r="G12" s="39"/>
      <c r="H12" s="39"/>
      <c r="I12" s="39"/>
      <c r="J12" s="39"/>
      <c r="K12" s="39"/>
      <c r="L12" s="147"/>
      <c r="S12" s="39"/>
      <c r="T12" s="39"/>
      <c r="U12" s="39"/>
      <c r="V12" s="39"/>
      <c r="W12" s="39"/>
      <c r="X12" s="39"/>
      <c r="Y12" s="39"/>
      <c r="Z12" s="39"/>
      <c r="AA12" s="39"/>
      <c r="AB12" s="39"/>
      <c r="AC12" s="39"/>
      <c r="AD12" s="39"/>
      <c r="AE12" s="39"/>
    </row>
    <row r="13" s="2" customFormat="1" ht="16.5" customHeight="1">
      <c r="A13" s="39"/>
      <c r="B13" s="45"/>
      <c r="C13" s="39"/>
      <c r="D13" s="39"/>
      <c r="E13" s="148" t="s">
        <v>582</v>
      </c>
      <c r="F13" s="39"/>
      <c r="G13" s="39"/>
      <c r="H13" s="39"/>
      <c r="I13" s="39"/>
      <c r="J13" s="39"/>
      <c r="K13" s="39"/>
      <c r="L13" s="147"/>
      <c r="S13" s="39"/>
      <c r="T13" s="39"/>
      <c r="U13" s="39"/>
      <c r="V13" s="39"/>
      <c r="W13" s="39"/>
      <c r="X13" s="39"/>
      <c r="Y13" s="39"/>
      <c r="Z13" s="39"/>
      <c r="AA13" s="39"/>
      <c r="AB13" s="39"/>
      <c r="AC13" s="39"/>
      <c r="AD13" s="39"/>
      <c r="AE13" s="39"/>
    </row>
    <row r="14" s="2" customFormat="1">
      <c r="A14" s="39"/>
      <c r="B14" s="45"/>
      <c r="C14" s="39"/>
      <c r="D14" s="39"/>
      <c r="E14" s="39"/>
      <c r="F14" s="39"/>
      <c r="G14" s="39"/>
      <c r="H14" s="39"/>
      <c r="I14" s="39"/>
      <c r="J14" s="39"/>
      <c r="K14" s="39"/>
      <c r="L14" s="147"/>
      <c r="S14" s="39"/>
      <c r="T14" s="39"/>
      <c r="U14" s="39"/>
      <c r="V14" s="39"/>
      <c r="W14" s="39"/>
      <c r="X14" s="39"/>
      <c r="Y14" s="39"/>
      <c r="Z14" s="39"/>
      <c r="AA14" s="39"/>
      <c r="AB14" s="39"/>
      <c r="AC14" s="39"/>
      <c r="AD14" s="39"/>
      <c r="AE14" s="39"/>
    </row>
    <row r="15" s="2" customFormat="1" ht="12" customHeight="1">
      <c r="A15" s="39"/>
      <c r="B15" s="45"/>
      <c r="C15" s="39"/>
      <c r="D15" s="144" t="s">
        <v>18</v>
      </c>
      <c r="E15" s="39"/>
      <c r="F15" s="134" t="s">
        <v>19</v>
      </c>
      <c r="G15" s="39"/>
      <c r="H15" s="39"/>
      <c r="I15" s="144" t="s">
        <v>20</v>
      </c>
      <c r="J15" s="134" t="s">
        <v>19</v>
      </c>
      <c r="K15" s="39"/>
      <c r="L15" s="147"/>
      <c r="S15" s="39"/>
      <c r="T15" s="39"/>
      <c r="U15" s="39"/>
      <c r="V15" s="39"/>
      <c r="W15" s="39"/>
      <c r="X15" s="39"/>
      <c r="Y15" s="39"/>
      <c r="Z15" s="39"/>
      <c r="AA15" s="39"/>
      <c r="AB15" s="39"/>
      <c r="AC15" s="39"/>
      <c r="AD15" s="39"/>
      <c r="AE15" s="39"/>
    </row>
    <row r="16" s="2" customFormat="1" ht="12" customHeight="1">
      <c r="A16" s="39"/>
      <c r="B16" s="45"/>
      <c r="C16" s="39"/>
      <c r="D16" s="144" t="s">
        <v>21</v>
      </c>
      <c r="E16" s="39"/>
      <c r="F16" s="134" t="s">
        <v>583</v>
      </c>
      <c r="G16" s="39"/>
      <c r="H16" s="39"/>
      <c r="I16" s="144" t="s">
        <v>23</v>
      </c>
      <c r="J16" s="149" t="str">
        <f>'Rekapitulace zakázky'!AN8</f>
        <v>21. 2. 2023</v>
      </c>
      <c r="K16" s="39"/>
      <c r="L16" s="147"/>
      <c r="S16" s="39"/>
      <c r="T16" s="39"/>
      <c r="U16" s="39"/>
      <c r="V16" s="39"/>
      <c r="W16" s="39"/>
      <c r="X16" s="39"/>
      <c r="Y16" s="39"/>
      <c r="Z16" s="39"/>
      <c r="AA16" s="39"/>
      <c r="AB16" s="39"/>
      <c r="AC16" s="39"/>
      <c r="AD16" s="39"/>
      <c r="AE16" s="39"/>
    </row>
    <row r="17" s="2" customFormat="1" ht="10.8" customHeight="1">
      <c r="A17" s="39"/>
      <c r="B17" s="45"/>
      <c r="C17" s="39"/>
      <c r="D17" s="39"/>
      <c r="E17" s="39"/>
      <c r="F17" s="39"/>
      <c r="G17" s="39"/>
      <c r="H17" s="39"/>
      <c r="I17" s="39"/>
      <c r="J17" s="39"/>
      <c r="K17" s="39"/>
      <c r="L17" s="147"/>
      <c r="S17" s="39"/>
      <c r="T17" s="39"/>
      <c r="U17" s="39"/>
      <c r="V17" s="39"/>
      <c r="W17" s="39"/>
      <c r="X17" s="39"/>
      <c r="Y17" s="39"/>
      <c r="Z17" s="39"/>
      <c r="AA17" s="39"/>
      <c r="AB17" s="39"/>
      <c r="AC17" s="39"/>
      <c r="AD17" s="39"/>
      <c r="AE17" s="39"/>
    </row>
    <row r="18" s="2" customFormat="1" ht="12" customHeight="1">
      <c r="A18" s="39"/>
      <c r="B18" s="45"/>
      <c r="C18" s="39"/>
      <c r="D18" s="144" t="s">
        <v>25</v>
      </c>
      <c r="E18" s="39"/>
      <c r="F18" s="39"/>
      <c r="G18" s="39"/>
      <c r="H18" s="39"/>
      <c r="I18" s="144" t="s">
        <v>26</v>
      </c>
      <c r="J18" s="134" t="str">
        <f>IF('Rekapitulace zakázky'!AN10="","",'Rekapitulace zakázky'!AN10)</f>
        <v/>
      </c>
      <c r="K18" s="39"/>
      <c r="L18" s="147"/>
      <c r="S18" s="39"/>
      <c r="T18" s="39"/>
      <c r="U18" s="39"/>
      <c r="V18" s="39"/>
      <c r="W18" s="39"/>
      <c r="X18" s="39"/>
      <c r="Y18" s="39"/>
      <c r="Z18" s="39"/>
      <c r="AA18" s="39"/>
      <c r="AB18" s="39"/>
      <c r="AC18" s="39"/>
      <c r="AD18" s="39"/>
      <c r="AE18" s="39"/>
    </row>
    <row r="19" s="2" customFormat="1" ht="18" customHeight="1">
      <c r="A19" s="39"/>
      <c r="B19" s="45"/>
      <c r="C19" s="39"/>
      <c r="D19" s="39"/>
      <c r="E19" s="134" t="str">
        <f>IF('Rekapitulace zakázky'!E11="","",'Rekapitulace zakázky'!E11)</f>
        <v>OŘ Ústí nad Labem</v>
      </c>
      <c r="F19" s="39"/>
      <c r="G19" s="39"/>
      <c r="H19" s="39"/>
      <c r="I19" s="144" t="s">
        <v>28</v>
      </c>
      <c r="J19" s="134" t="str">
        <f>IF('Rekapitulace zakázky'!AN11="","",'Rekapitulace zakázky'!AN11)</f>
        <v/>
      </c>
      <c r="K19" s="39"/>
      <c r="L19" s="147"/>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39"/>
      <c r="J20" s="39"/>
      <c r="K20" s="39"/>
      <c r="L20" s="147"/>
      <c r="S20" s="39"/>
      <c r="T20" s="39"/>
      <c r="U20" s="39"/>
      <c r="V20" s="39"/>
      <c r="W20" s="39"/>
      <c r="X20" s="39"/>
      <c r="Y20" s="39"/>
      <c r="Z20" s="39"/>
      <c r="AA20" s="39"/>
      <c r="AB20" s="39"/>
      <c r="AC20" s="39"/>
      <c r="AD20" s="39"/>
      <c r="AE20" s="39"/>
    </row>
    <row r="21" s="2" customFormat="1" ht="12" customHeight="1">
      <c r="A21" s="39"/>
      <c r="B21" s="45"/>
      <c r="C21" s="39"/>
      <c r="D21" s="144" t="s">
        <v>29</v>
      </c>
      <c r="E21" s="39"/>
      <c r="F21" s="39"/>
      <c r="G21" s="39"/>
      <c r="H21" s="39"/>
      <c r="I21" s="144" t="s">
        <v>26</v>
      </c>
      <c r="J21" s="34" t="str">
        <f>'Rekapitulace zakázky'!AN13</f>
        <v>Vyplň údaj</v>
      </c>
      <c r="K21" s="39"/>
      <c r="L21" s="147"/>
      <c r="S21" s="39"/>
      <c r="T21" s="39"/>
      <c r="U21" s="39"/>
      <c r="V21" s="39"/>
      <c r="W21" s="39"/>
      <c r="X21" s="39"/>
      <c r="Y21" s="39"/>
      <c r="Z21" s="39"/>
      <c r="AA21" s="39"/>
      <c r="AB21" s="39"/>
      <c r="AC21" s="39"/>
      <c r="AD21" s="39"/>
      <c r="AE21" s="39"/>
    </row>
    <row r="22" s="2" customFormat="1" ht="18" customHeight="1">
      <c r="A22" s="39"/>
      <c r="B22" s="45"/>
      <c r="C22" s="39"/>
      <c r="D22" s="39"/>
      <c r="E22" s="34" t="str">
        <f>'Rekapitulace zakázky'!E14</f>
        <v>Vyplň údaj</v>
      </c>
      <c r="F22" s="134"/>
      <c r="G22" s="134"/>
      <c r="H22" s="134"/>
      <c r="I22" s="144" t="s">
        <v>28</v>
      </c>
      <c r="J22" s="34" t="str">
        <f>'Rekapitulace zakázky'!AN14</f>
        <v>Vyplň údaj</v>
      </c>
      <c r="K22" s="39"/>
      <c r="L22" s="147"/>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39"/>
      <c r="J23" s="39"/>
      <c r="K23" s="39"/>
      <c r="L23" s="147"/>
      <c r="S23" s="39"/>
      <c r="T23" s="39"/>
      <c r="U23" s="39"/>
      <c r="V23" s="39"/>
      <c r="W23" s="39"/>
      <c r="X23" s="39"/>
      <c r="Y23" s="39"/>
      <c r="Z23" s="39"/>
      <c r="AA23" s="39"/>
      <c r="AB23" s="39"/>
      <c r="AC23" s="39"/>
      <c r="AD23" s="39"/>
      <c r="AE23" s="39"/>
    </row>
    <row r="24" s="2" customFormat="1" ht="12" customHeight="1">
      <c r="A24" s="39"/>
      <c r="B24" s="45"/>
      <c r="C24" s="39"/>
      <c r="D24" s="144" t="s">
        <v>31</v>
      </c>
      <c r="E24" s="39"/>
      <c r="F24" s="39"/>
      <c r="G24" s="39"/>
      <c r="H24" s="39"/>
      <c r="I24" s="144" t="s">
        <v>26</v>
      </c>
      <c r="J24" s="134" t="str">
        <f>IF('Rekapitulace zakázky'!AN16="","",'Rekapitulace zakázky'!AN16)</f>
        <v/>
      </c>
      <c r="K24" s="39"/>
      <c r="L24" s="147"/>
      <c r="S24" s="39"/>
      <c r="T24" s="39"/>
      <c r="U24" s="39"/>
      <c r="V24" s="39"/>
      <c r="W24" s="39"/>
      <c r="X24" s="39"/>
      <c r="Y24" s="39"/>
      <c r="Z24" s="39"/>
      <c r="AA24" s="39"/>
      <c r="AB24" s="39"/>
      <c r="AC24" s="39"/>
      <c r="AD24" s="39"/>
      <c r="AE24" s="39"/>
    </row>
    <row r="25" s="2" customFormat="1" ht="18" customHeight="1">
      <c r="A25" s="39"/>
      <c r="B25" s="45"/>
      <c r="C25" s="39"/>
      <c r="D25" s="39"/>
      <c r="E25" s="134" t="str">
        <f>IF('Rekapitulace zakázky'!E17="","",'Rekapitulace zakázky'!E17)</f>
        <v xml:space="preserve"> </v>
      </c>
      <c r="F25" s="39"/>
      <c r="G25" s="39"/>
      <c r="H25" s="39"/>
      <c r="I25" s="144" t="s">
        <v>28</v>
      </c>
      <c r="J25" s="134" t="str">
        <f>IF('Rekapitulace zakázky'!AN17="","",'Rekapitulace zakázky'!AN17)</f>
        <v/>
      </c>
      <c r="K25" s="39"/>
      <c r="L25" s="147"/>
      <c r="S25" s="39"/>
      <c r="T25" s="39"/>
      <c r="U25" s="39"/>
      <c r="V25" s="39"/>
      <c r="W25" s="39"/>
      <c r="X25" s="39"/>
      <c r="Y25" s="39"/>
      <c r="Z25" s="39"/>
      <c r="AA25" s="39"/>
      <c r="AB25" s="39"/>
      <c r="AC25" s="39"/>
      <c r="AD25" s="39"/>
      <c r="AE25" s="39"/>
    </row>
    <row r="26" s="2" customFormat="1" ht="6.96" customHeight="1">
      <c r="A26" s="39"/>
      <c r="B26" s="45"/>
      <c r="C26" s="39"/>
      <c r="D26" s="39"/>
      <c r="E26" s="39"/>
      <c r="F26" s="39"/>
      <c r="G26" s="39"/>
      <c r="H26" s="39"/>
      <c r="I26" s="39"/>
      <c r="J26" s="39"/>
      <c r="K26" s="39"/>
      <c r="L26" s="147"/>
      <c r="S26" s="39"/>
      <c r="T26" s="39"/>
      <c r="U26" s="39"/>
      <c r="V26" s="39"/>
      <c r="W26" s="39"/>
      <c r="X26" s="39"/>
      <c r="Y26" s="39"/>
      <c r="Z26" s="39"/>
      <c r="AA26" s="39"/>
      <c r="AB26" s="39"/>
      <c r="AC26" s="39"/>
      <c r="AD26" s="39"/>
      <c r="AE26" s="39"/>
    </row>
    <row r="27" s="2" customFormat="1" ht="12" customHeight="1">
      <c r="A27" s="39"/>
      <c r="B27" s="45"/>
      <c r="C27" s="39"/>
      <c r="D27" s="144" t="s">
        <v>33</v>
      </c>
      <c r="E27" s="39"/>
      <c r="F27" s="39"/>
      <c r="G27" s="39"/>
      <c r="H27" s="39"/>
      <c r="I27" s="144" t="s">
        <v>26</v>
      </c>
      <c r="J27" s="134" t="s">
        <v>19</v>
      </c>
      <c r="K27" s="39"/>
      <c r="L27" s="147"/>
      <c r="S27" s="39"/>
      <c r="T27" s="39"/>
      <c r="U27" s="39"/>
      <c r="V27" s="39"/>
      <c r="W27" s="39"/>
      <c r="X27" s="39"/>
      <c r="Y27" s="39"/>
      <c r="Z27" s="39"/>
      <c r="AA27" s="39"/>
      <c r="AB27" s="39"/>
      <c r="AC27" s="39"/>
      <c r="AD27" s="39"/>
      <c r="AE27" s="39"/>
    </row>
    <row r="28" s="2" customFormat="1" ht="18" customHeight="1">
      <c r="A28" s="39"/>
      <c r="B28" s="45"/>
      <c r="C28" s="39"/>
      <c r="D28" s="39"/>
      <c r="E28" s="134" t="s">
        <v>34</v>
      </c>
      <c r="F28" s="39"/>
      <c r="G28" s="39"/>
      <c r="H28" s="39"/>
      <c r="I28" s="144" t="s">
        <v>28</v>
      </c>
      <c r="J28" s="134" t="s">
        <v>19</v>
      </c>
      <c r="K28" s="39"/>
      <c r="L28" s="147"/>
      <c r="S28" s="39"/>
      <c r="T28" s="39"/>
      <c r="U28" s="39"/>
      <c r="V28" s="39"/>
      <c r="W28" s="39"/>
      <c r="X28" s="39"/>
      <c r="Y28" s="39"/>
      <c r="Z28" s="39"/>
      <c r="AA28" s="39"/>
      <c r="AB28" s="39"/>
      <c r="AC28" s="39"/>
      <c r="AD28" s="39"/>
      <c r="AE28" s="39"/>
    </row>
    <row r="29" s="2" customFormat="1" ht="6.96" customHeight="1">
      <c r="A29" s="39"/>
      <c r="B29" s="45"/>
      <c r="C29" s="39"/>
      <c r="D29" s="39"/>
      <c r="E29" s="39"/>
      <c r="F29" s="39"/>
      <c r="G29" s="39"/>
      <c r="H29" s="39"/>
      <c r="I29" s="39"/>
      <c r="J29" s="39"/>
      <c r="K29" s="39"/>
      <c r="L29" s="147"/>
      <c r="S29" s="39"/>
      <c r="T29" s="39"/>
      <c r="U29" s="39"/>
      <c r="V29" s="39"/>
      <c r="W29" s="39"/>
      <c r="X29" s="39"/>
      <c r="Y29" s="39"/>
      <c r="Z29" s="39"/>
      <c r="AA29" s="39"/>
      <c r="AB29" s="39"/>
      <c r="AC29" s="39"/>
      <c r="AD29" s="39"/>
      <c r="AE29" s="39"/>
    </row>
    <row r="30" s="2" customFormat="1" ht="12" customHeight="1">
      <c r="A30" s="39"/>
      <c r="B30" s="45"/>
      <c r="C30" s="39"/>
      <c r="D30" s="144" t="s">
        <v>35</v>
      </c>
      <c r="E30" s="39"/>
      <c r="F30" s="39"/>
      <c r="G30" s="39"/>
      <c r="H30" s="39"/>
      <c r="I30" s="39"/>
      <c r="J30" s="39"/>
      <c r="K30" s="39"/>
      <c r="L30" s="147"/>
      <c r="S30" s="39"/>
      <c r="T30" s="39"/>
      <c r="U30" s="39"/>
      <c r="V30" s="39"/>
      <c r="W30" s="39"/>
      <c r="X30" s="39"/>
      <c r="Y30" s="39"/>
      <c r="Z30" s="39"/>
      <c r="AA30" s="39"/>
      <c r="AB30" s="39"/>
      <c r="AC30" s="39"/>
      <c r="AD30" s="39"/>
      <c r="AE30" s="39"/>
    </row>
    <row r="31" s="8" customFormat="1" ht="16.5" customHeight="1">
      <c r="A31" s="150"/>
      <c r="B31" s="151"/>
      <c r="C31" s="150"/>
      <c r="D31" s="150"/>
      <c r="E31" s="152" t="s">
        <v>19</v>
      </c>
      <c r="F31" s="152"/>
      <c r="G31" s="152"/>
      <c r="H31" s="152"/>
      <c r="I31" s="150"/>
      <c r="J31" s="150"/>
      <c r="K31" s="150"/>
      <c r="L31" s="153"/>
      <c r="S31" s="150"/>
      <c r="T31" s="150"/>
      <c r="U31" s="150"/>
      <c r="V31" s="150"/>
      <c r="W31" s="150"/>
      <c r="X31" s="150"/>
      <c r="Y31" s="150"/>
      <c r="Z31" s="150"/>
      <c r="AA31" s="150"/>
      <c r="AB31" s="150"/>
      <c r="AC31" s="150"/>
      <c r="AD31" s="150"/>
      <c r="AE31" s="150"/>
    </row>
    <row r="32" s="2" customFormat="1" ht="6.96" customHeight="1">
      <c r="A32" s="39"/>
      <c r="B32" s="45"/>
      <c r="C32" s="39"/>
      <c r="D32" s="39"/>
      <c r="E32" s="39"/>
      <c r="F32" s="39"/>
      <c r="G32" s="39"/>
      <c r="H32" s="39"/>
      <c r="I32" s="39"/>
      <c r="J32" s="39"/>
      <c r="K32" s="39"/>
      <c r="L32" s="147"/>
      <c r="S32" s="39"/>
      <c r="T32" s="39"/>
      <c r="U32" s="39"/>
      <c r="V32" s="39"/>
      <c r="W32" s="39"/>
      <c r="X32" s="39"/>
      <c r="Y32" s="39"/>
      <c r="Z32" s="39"/>
      <c r="AA32" s="39"/>
      <c r="AB32" s="39"/>
      <c r="AC32" s="39"/>
      <c r="AD32" s="39"/>
      <c r="AE32" s="39"/>
    </row>
    <row r="33" s="2" customFormat="1" ht="6.96" customHeight="1">
      <c r="A33" s="39"/>
      <c r="B33" s="45"/>
      <c r="C33" s="39"/>
      <c r="D33" s="154"/>
      <c r="E33" s="154"/>
      <c r="F33" s="154"/>
      <c r="G33" s="154"/>
      <c r="H33" s="154"/>
      <c r="I33" s="154"/>
      <c r="J33" s="154"/>
      <c r="K33" s="154"/>
      <c r="L33" s="147"/>
      <c r="S33" s="39"/>
      <c r="T33" s="39"/>
      <c r="U33" s="39"/>
      <c r="V33" s="39"/>
      <c r="W33" s="39"/>
      <c r="X33" s="39"/>
      <c r="Y33" s="39"/>
      <c r="Z33" s="39"/>
      <c r="AA33" s="39"/>
      <c r="AB33" s="39"/>
      <c r="AC33" s="39"/>
      <c r="AD33" s="39"/>
      <c r="AE33" s="39"/>
    </row>
    <row r="34" s="2" customFormat="1" ht="25.44" customHeight="1">
      <c r="A34" s="39"/>
      <c r="B34" s="45"/>
      <c r="C34" s="39"/>
      <c r="D34" s="155" t="s">
        <v>37</v>
      </c>
      <c r="E34" s="39"/>
      <c r="F34" s="39"/>
      <c r="G34" s="39"/>
      <c r="H34" s="39"/>
      <c r="I34" s="39"/>
      <c r="J34" s="156">
        <f>ROUND(J91, 2)</f>
        <v>0</v>
      </c>
      <c r="K34" s="39"/>
      <c r="L34" s="147"/>
      <c r="S34" s="39"/>
      <c r="T34" s="39"/>
      <c r="U34" s="39"/>
      <c r="V34" s="39"/>
      <c r="W34" s="39"/>
      <c r="X34" s="39"/>
      <c r="Y34" s="39"/>
      <c r="Z34" s="39"/>
      <c r="AA34" s="39"/>
      <c r="AB34" s="39"/>
      <c r="AC34" s="39"/>
      <c r="AD34" s="39"/>
      <c r="AE34" s="39"/>
    </row>
    <row r="35" s="2" customFormat="1" ht="6.96" customHeight="1">
      <c r="A35" s="39"/>
      <c r="B35" s="45"/>
      <c r="C35" s="39"/>
      <c r="D35" s="154"/>
      <c r="E35" s="154"/>
      <c r="F35" s="154"/>
      <c r="G35" s="154"/>
      <c r="H35" s="154"/>
      <c r="I35" s="154"/>
      <c r="J35" s="154"/>
      <c r="K35" s="154"/>
      <c r="L35" s="147"/>
      <c r="S35" s="39"/>
      <c r="T35" s="39"/>
      <c r="U35" s="39"/>
      <c r="V35" s="39"/>
      <c r="W35" s="39"/>
      <c r="X35" s="39"/>
      <c r="Y35" s="39"/>
      <c r="Z35" s="39"/>
      <c r="AA35" s="39"/>
      <c r="AB35" s="39"/>
      <c r="AC35" s="39"/>
      <c r="AD35" s="39"/>
      <c r="AE35" s="39"/>
    </row>
    <row r="36" s="2" customFormat="1" ht="14.4" customHeight="1">
      <c r="A36" s="39"/>
      <c r="B36" s="45"/>
      <c r="C36" s="39"/>
      <c r="D36" s="39"/>
      <c r="E36" s="39"/>
      <c r="F36" s="157" t="s">
        <v>39</v>
      </c>
      <c r="G36" s="39"/>
      <c r="H36" s="39"/>
      <c r="I36" s="157" t="s">
        <v>38</v>
      </c>
      <c r="J36" s="157" t="s">
        <v>40</v>
      </c>
      <c r="K36" s="39"/>
      <c r="L36" s="147"/>
      <c r="S36" s="39"/>
      <c r="T36" s="39"/>
      <c r="U36" s="39"/>
      <c r="V36" s="39"/>
      <c r="W36" s="39"/>
      <c r="X36" s="39"/>
      <c r="Y36" s="39"/>
      <c r="Z36" s="39"/>
      <c r="AA36" s="39"/>
      <c r="AB36" s="39"/>
      <c r="AC36" s="39"/>
      <c r="AD36" s="39"/>
      <c r="AE36" s="39"/>
    </row>
    <row r="37" s="2" customFormat="1" ht="14.4" customHeight="1">
      <c r="A37" s="39"/>
      <c r="B37" s="45"/>
      <c r="C37" s="39"/>
      <c r="D37" s="146" t="s">
        <v>41</v>
      </c>
      <c r="E37" s="144" t="s">
        <v>42</v>
      </c>
      <c r="F37" s="158">
        <f>ROUND((SUM(BE91:BE261)),  2)</f>
        <v>0</v>
      </c>
      <c r="G37" s="39"/>
      <c r="H37" s="39"/>
      <c r="I37" s="159">
        <v>0.20999999999999999</v>
      </c>
      <c r="J37" s="158">
        <f>ROUND(((SUM(BE91:BE261))*I37),  2)</f>
        <v>0</v>
      </c>
      <c r="K37" s="39"/>
      <c r="L37" s="147"/>
      <c r="S37" s="39"/>
      <c r="T37" s="39"/>
      <c r="U37" s="39"/>
      <c r="V37" s="39"/>
      <c r="W37" s="39"/>
      <c r="X37" s="39"/>
      <c r="Y37" s="39"/>
      <c r="Z37" s="39"/>
      <c r="AA37" s="39"/>
      <c r="AB37" s="39"/>
      <c r="AC37" s="39"/>
      <c r="AD37" s="39"/>
      <c r="AE37" s="39"/>
    </row>
    <row r="38" s="2" customFormat="1" ht="14.4" customHeight="1">
      <c r="A38" s="39"/>
      <c r="B38" s="45"/>
      <c r="C38" s="39"/>
      <c r="D38" s="39"/>
      <c r="E38" s="144" t="s">
        <v>43</v>
      </c>
      <c r="F38" s="158">
        <f>ROUND((SUM(BF91:BF261)),  2)</f>
        <v>0</v>
      </c>
      <c r="G38" s="39"/>
      <c r="H38" s="39"/>
      <c r="I38" s="159">
        <v>0.14999999999999999</v>
      </c>
      <c r="J38" s="158">
        <f>ROUND(((SUM(BF91:BF261))*I38),  2)</f>
        <v>0</v>
      </c>
      <c r="K38" s="39"/>
      <c r="L38" s="147"/>
      <c r="S38" s="39"/>
      <c r="T38" s="39"/>
      <c r="U38" s="39"/>
      <c r="V38" s="39"/>
      <c r="W38" s="39"/>
      <c r="X38" s="39"/>
      <c r="Y38" s="39"/>
      <c r="Z38" s="39"/>
      <c r="AA38" s="39"/>
      <c r="AB38" s="39"/>
      <c r="AC38" s="39"/>
      <c r="AD38" s="39"/>
      <c r="AE38" s="39"/>
    </row>
    <row r="39" hidden="1" s="2" customFormat="1" ht="14.4" customHeight="1">
      <c r="A39" s="39"/>
      <c r="B39" s="45"/>
      <c r="C39" s="39"/>
      <c r="D39" s="39"/>
      <c r="E39" s="144" t="s">
        <v>44</v>
      </c>
      <c r="F39" s="158">
        <f>ROUND((SUM(BG91:BG261)),  2)</f>
        <v>0</v>
      </c>
      <c r="G39" s="39"/>
      <c r="H39" s="39"/>
      <c r="I39" s="159">
        <v>0.20999999999999999</v>
      </c>
      <c r="J39" s="158">
        <f>0</f>
        <v>0</v>
      </c>
      <c r="K39" s="39"/>
      <c r="L39" s="147"/>
      <c r="S39" s="39"/>
      <c r="T39" s="39"/>
      <c r="U39" s="39"/>
      <c r="V39" s="39"/>
      <c r="W39" s="39"/>
      <c r="X39" s="39"/>
      <c r="Y39" s="39"/>
      <c r="Z39" s="39"/>
      <c r="AA39" s="39"/>
      <c r="AB39" s="39"/>
      <c r="AC39" s="39"/>
      <c r="AD39" s="39"/>
      <c r="AE39" s="39"/>
    </row>
    <row r="40" hidden="1" s="2" customFormat="1" ht="14.4" customHeight="1">
      <c r="A40" s="39"/>
      <c r="B40" s="45"/>
      <c r="C40" s="39"/>
      <c r="D40" s="39"/>
      <c r="E40" s="144" t="s">
        <v>45</v>
      </c>
      <c r="F40" s="158">
        <f>ROUND((SUM(BH91:BH261)),  2)</f>
        <v>0</v>
      </c>
      <c r="G40" s="39"/>
      <c r="H40" s="39"/>
      <c r="I40" s="159">
        <v>0.14999999999999999</v>
      </c>
      <c r="J40" s="158">
        <f>0</f>
        <v>0</v>
      </c>
      <c r="K40" s="39"/>
      <c r="L40" s="147"/>
      <c r="S40" s="39"/>
      <c r="T40" s="39"/>
      <c r="U40" s="39"/>
      <c r="V40" s="39"/>
      <c r="W40" s="39"/>
      <c r="X40" s="39"/>
      <c r="Y40" s="39"/>
      <c r="Z40" s="39"/>
      <c r="AA40" s="39"/>
      <c r="AB40" s="39"/>
      <c r="AC40" s="39"/>
      <c r="AD40" s="39"/>
      <c r="AE40" s="39"/>
    </row>
    <row r="41" hidden="1" s="2" customFormat="1" ht="14.4" customHeight="1">
      <c r="A41" s="39"/>
      <c r="B41" s="45"/>
      <c r="C41" s="39"/>
      <c r="D41" s="39"/>
      <c r="E41" s="144" t="s">
        <v>46</v>
      </c>
      <c r="F41" s="158">
        <f>ROUND((SUM(BI91:BI261)),  2)</f>
        <v>0</v>
      </c>
      <c r="G41" s="39"/>
      <c r="H41" s="39"/>
      <c r="I41" s="159">
        <v>0</v>
      </c>
      <c r="J41" s="158">
        <f>0</f>
        <v>0</v>
      </c>
      <c r="K41" s="39"/>
      <c r="L41" s="147"/>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147"/>
      <c r="S42" s="39"/>
      <c r="T42" s="39"/>
      <c r="U42" s="39"/>
      <c r="V42" s="39"/>
      <c r="W42" s="39"/>
      <c r="X42" s="39"/>
      <c r="Y42" s="39"/>
      <c r="Z42" s="39"/>
      <c r="AA42" s="39"/>
      <c r="AB42" s="39"/>
      <c r="AC42" s="39"/>
      <c r="AD42" s="39"/>
      <c r="AE42" s="39"/>
    </row>
    <row r="43" s="2" customFormat="1" ht="25.44" customHeight="1">
      <c r="A43" s="39"/>
      <c r="B43" s="45"/>
      <c r="C43" s="160"/>
      <c r="D43" s="161" t="s">
        <v>47</v>
      </c>
      <c r="E43" s="162"/>
      <c r="F43" s="162"/>
      <c r="G43" s="163" t="s">
        <v>48</v>
      </c>
      <c r="H43" s="164" t="s">
        <v>49</v>
      </c>
      <c r="I43" s="162"/>
      <c r="J43" s="165">
        <f>SUM(J34:J41)</f>
        <v>0</v>
      </c>
      <c r="K43" s="166"/>
      <c r="L43" s="147"/>
      <c r="S43" s="39"/>
      <c r="T43" s="39"/>
      <c r="U43" s="39"/>
      <c r="V43" s="39"/>
      <c r="W43" s="39"/>
      <c r="X43" s="39"/>
      <c r="Y43" s="39"/>
      <c r="Z43" s="39"/>
      <c r="AA43" s="39"/>
      <c r="AB43" s="39"/>
      <c r="AC43" s="39"/>
      <c r="AD43" s="39"/>
      <c r="AE43" s="39"/>
    </row>
    <row r="44" s="2" customFormat="1" ht="14.4" customHeight="1">
      <c r="A44" s="39"/>
      <c r="B44" s="167"/>
      <c r="C44" s="168"/>
      <c r="D44" s="168"/>
      <c r="E44" s="168"/>
      <c r="F44" s="168"/>
      <c r="G44" s="168"/>
      <c r="H44" s="168"/>
      <c r="I44" s="168"/>
      <c r="J44" s="168"/>
      <c r="K44" s="168"/>
      <c r="L44" s="147"/>
      <c r="S44" s="39"/>
      <c r="T44" s="39"/>
      <c r="U44" s="39"/>
      <c r="V44" s="39"/>
      <c r="W44" s="39"/>
      <c r="X44" s="39"/>
      <c r="Y44" s="39"/>
      <c r="Z44" s="39"/>
      <c r="AA44" s="39"/>
      <c r="AB44" s="39"/>
      <c r="AC44" s="39"/>
      <c r="AD44" s="39"/>
      <c r="AE44" s="39"/>
    </row>
    <row r="48" s="2" customFormat="1" ht="6.96" customHeight="1">
      <c r="A48" s="39"/>
      <c r="B48" s="169"/>
      <c r="C48" s="170"/>
      <c r="D48" s="170"/>
      <c r="E48" s="170"/>
      <c r="F48" s="170"/>
      <c r="G48" s="170"/>
      <c r="H48" s="170"/>
      <c r="I48" s="170"/>
      <c r="J48" s="170"/>
      <c r="K48" s="170"/>
      <c r="L48" s="147"/>
      <c r="S48" s="39"/>
      <c r="T48" s="39"/>
      <c r="U48" s="39"/>
      <c r="V48" s="39"/>
      <c r="W48" s="39"/>
      <c r="X48" s="39"/>
      <c r="Y48" s="39"/>
      <c r="Z48" s="39"/>
      <c r="AA48" s="39"/>
      <c r="AB48" s="39"/>
      <c r="AC48" s="39"/>
      <c r="AD48" s="39"/>
      <c r="AE48" s="39"/>
    </row>
    <row r="49" s="2" customFormat="1" ht="24.96" customHeight="1">
      <c r="A49" s="39"/>
      <c r="B49" s="40"/>
      <c r="C49" s="24" t="s">
        <v>154</v>
      </c>
      <c r="D49" s="41"/>
      <c r="E49" s="41"/>
      <c r="F49" s="41"/>
      <c r="G49" s="41"/>
      <c r="H49" s="41"/>
      <c r="I49" s="41"/>
      <c r="J49" s="41"/>
      <c r="K49" s="41"/>
      <c r="L49" s="147"/>
      <c r="S49" s="39"/>
      <c r="T49" s="39"/>
      <c r="U49" s="39"/>
      <c r="V49" s="39"/>
      <c r="W49" s="39"/>
      <c r="X49" s="39"/>
      <c r="Y49" s="39"/>
      <c r="Z49" s="39"/>
      <c r="AA49" s="39"/>
      <c r="AB49" s="39"/>
      <c r="AC49" s="39"/>
      <c r="AD49" s="39"/>
      <c r="AE49" s="39"/>
    </row>
    <row r="50" s="2" customFormat="1" ht="6.96" customHeight="1">
      <c r="A50" s="39"/>
      <c r="B50" s="40"/>
      <c r="C50" s="41"/>
      <c r="D50" s="41"/>
      <c r="E50" s="41"/>
      <c r="F50" s="41"/>
      <c r="G50" s="41"/>
      <c r="H50" s="41"/>
      <c r="I50" s="41"/>
      <c r="J50" s="41"/>
      <c r="K50" s="41"/>
      <c r="L50" s="147"/>
      <c r="S50" s="39"/>
      <c r="T50" s="39"/>
      <c r="U50" s="39"/>
      <c r="V50" s="39"/>
      <c r="W50" s="39"/>
      <c r="X50" s="39"/>
      <c r="Y50" s="39"/>
      <c r="Z50" s="39"/>
      <c r="AA50" s="39"/>
      <c r="AB50" s="39"/>
      <c r="AC50" s="39"/>
      <c r="AD50" s="39"/>
      <c r="AE50" s="39"/>
    </row>
    <row r="51" s="2" customFormat="1" ht="12" customHeight="1">
      <c r="A51" s="39"/>
      <c r="B51" s="40"/>
      <c r="C51" s="33" t="s">
        <v>16</v>
      </c>
      <c r="D51" s="41"/>
      <c r="E51" s="41"/>
      <c r="F51" s="41"/>
      <c r="G51" s="41"/>
      <c r="H51" s="41"/>
      <c r="I51" s="41"/>
      <c r="J51" s="41"/>
      <c r="K51" s="41"/>
      <c r="L51" s="147"/>
      <c r="S51" s="39"/>
      <c r="T51" s="39"/>
      <c r="U51" s="39"/>
      <c r="V51" s="39"/>
      <c r="W51" s="39"/>
      <c r="X51" s="39"/>
      <c r="Y51" s="39"/>
      <c r="Z51" s="39"/>
      <c r="AA51" s="39"/>
      <c r="AB51" s="39"/>
      <c r="AC51" s="39"/>
      <c r="AD51" s="39"/>
      <c r="AE51" s="39"/>
    </row>
    <row r="52" s="2" customFormat="1" ht="16.5" customHeight="1">
      <c r="A52" s="39"/>
      <c r="B52" s="40"/>
      <c r="C52" s="41"/>
      <c r="D52" s="41"/>
      <c r="E52" s="171" t="str">
        <f>E7</f>
        <v>Oprava geometrických parametrů koleje 2023 u ST Ústí nad Labem</v>
      </c>
      <c r="F52" s="33"/>
      <c r="G52" s="33"/>
      <c r="H52" s="33"/>
      <c r="I52" s="41"/>
      <c r="J52" s="41"/>
      <c r="K52" s="41"/>
      <c r="L52" s="147"/>
      <c r="S52" s="39"/>
      <c r="T52" s="39"/>
      <c r="U52" s="39"/>
      <c r="V52" s="39"/>
      <c r="W52" s="39"/>
      <c r="X52" s="39"/>
      <c r="Y52" s="39"/>
      <c r="Z52" s="39"/>
      <c r="AA52" s="39"/>
      <c r="AB52" s="39"/>
      <c r="AC52" s="39"/>
      <c r="AD52" s="39"/>
      <c r="AE52" s="39"/>
    </row>
    <row r="53" s="1" customFormat="1" ht="12" customHeight="1">
      <c r="B53" s="22"/>
      <c r="C53" s="33" t="s">
        <v>148</v>
      </c>
      <c r="D53" s="23"/>
      <c r="E53" s="23"/>
      <c r="F53" s="23"/>
      <c r="G53" s="23"/>
      <c r="H53" s="23"/>
      <c r="I53" s="23"/>
      <c r="J53" s="23"/>
      <c r="K53" s="23"/>
      <c r="L53" s="21"/>
    </row>
    <row r="54" s="1" customFormat="1" ht="16.5" customHeight="1">
      <c r="B54" s="22"/>
      <c r="C54" s="23"/>
      <c r="D54" s="23"/>
      <c r="E54" s="171" t="s">
        <v>581</v>
      </c>
      <c r="F54" s="23"/>
      <c r="G54" s="23"/>
      <c r="H54" s="23"/>
      <c r="I54" s="23"/>
      <c r="J54" s="23"/>
      <c r="K54" s="23"/>
      <c r="L54" s="21"/>
    </row>
    <row r="55" s="1" customFormat="1" ht="12" customHeight="1">
      <c r="B55" s="22"/>
      <c r="C55" s="33" t="s">
        <v>150</v>
      </c>
      <c r="D55" s="23"/>
      <c r="E55" s="23"/>
      <c r="F55" s="23"/>
      <c r="G55" s="23"/>
      <c r="H55" s="23"/>
      <c r="I55" s="23"/>
      <c r="J55" s="23"/>
      <c r="K55" s="23"/>
      <c r="L55" s="21"/>
    </row>
    <row r="56" s="2" customFormat="1" ht="16.5" customHeight="1">
      <c r="A56" s="39"/>
      <c r="B56" s="40"/>
      <c r="C56" s="41"/>
      <c r="D56" s="41"/>
      <c r="E56" s="172" t="s">
        <v>151</v>
      </c>
      <c r="F56" s="41"/>
      <c r="G56" s="41"/>
      <c r="H56" s="41"/>
      <c r="I56" s="41"/>
      <c r="J56" s="41"/>
      <c r="K56" s="41"/>
      <c r="L56" s="147"/>
      <c r="S56" s="39"/>
      <c r="T56" s="39"/>
      <c r="U56" s="39"/>
      <c r="V56" s="39"/>
      <c r="W56" s="39"/>
      <c r="X56" s="39"/>
      <c r="Y56" s="39"/>
      <c r="Z56" s="39"/>
      <c r="AA56" s="39"/>
      <c r="AB56" s="39"/>
      <c r="AC56" s="39"/>
      <c r="AD56" s="39"/>
      <c r="AE56" s="39"/>
    </row>
    <row r="57" s="2" customFormat="1" ht="12" customHeight="1">
      <c r="A57" s="39"/>
      <c r="B57" s="40"/>
      <c r="C57" s="33" t="s">
        <v>152</v>
      </c>
      <c r="D57" s="41"/>
      <c r="E57" s="41"/>
      <c r="F57" s="41"/>
      <c r="G57" s="41"/>
      <c r="H57" s="41"/>
      <c r="I57" s="41"/>
      <c r="J57" s="41"/>
      <c r="K57" s="41"/>
      <c r="L57" s="147"/>
      <c r="S57" s="39"/>
      <c r="T57" s="39"/>
      <c r="U57" s="39"/>
      <c r="V57" s="39"/>
      <c r="W57" s="39"/>
      <c r="X57" s="39"/>
      <c r="Y57" s="39"/>
      <c r="Z57" s="39"/>
      <c r="AA57" s="39"/>
      <c r="AB57" s="39"/>
      <c r="AC57" s="39"/>
      <c r="AD57" s="39"/>
      <c r="AE57" s="39"/>
    </row>
    <row r="58" s="2" customFormat="1" ht="16.5" customHeight="1">
      <c r="A58" s="39"/>
      <c r="B58" s="40"/>
      <c r="C58" s="41"/>
      <c r="D58" s="41"/>
      <c r="E58" s="70" t="str">
        <f>E13</f>
        <v>12 - SO 12 - PS Litoměřice</v>
      </c>
      <c r="F58" s="41"/>
      <c r="G58" s="41"/>
      <c r="H58" s="41"/>
      <c r="I58" s="41"/>
      <c r="J58" s="41"/>
      <c r="K58" s="41"/>
      <c r="L58" s="147"/>
      <c r="S58" s="39"/>
      <c r="T58" s="39"/>
      <c r="U58" s="39"/>
      <c r="V58" s="39"/>
      <c r="W58" s="39"/>
      <c r="X58" s="39"/>
      <c r="Y58" s="39"/>
      <c r="Z58" s="39"/>
      <c r="AA58" s="39"/>
      <c r="AB58" s="39"/>
      <c r="AC58" s="39"/>
      <c r="AD58" s="39"/>
      <c r="AE58" s="39"/>
    </row>
    <row r="59" s="2" customFormat="1" ht="6.96" customHeight="1">
      <c r="A59" s="39"/>
      <c r="B59" s="40"/>
      <c r="C59" s="41"/>
      <c r="D59" s="41"/>
      <c r="E59" s="41"/>
      <c r="F59" s="41"/>
      <c r="G59" s="41"/>
      <c r="H59" s="41"/>
      <c r="I59" s="41"/>
      <c r="J59" s="41"/>
      <c r="K59" s="41"/>
      <c r="L59" s="147"/>
      <c r="S59" s="39"/>
      <c r="T59" s="39"/>
      <c r="U59" s="39"/>
      <c r="V59" s="39"/>
      <c r="W59" s="39"/>
      <c r="X59" s="39"/>
      <c r="Y59" s="39"/>
      <c r="Z59" s="39"/>
      <c r="AA59" s="39"/>
      <c r="AB59" s="39"/>
      <c r="AC59" s="39"/>
      <c r="AD59" s="39"/>
      <c r="AE59" s="39"/>
    </row>
    <row r="60" s="2" customFormat="1" ht="12" customHeight="1">
      <c r="A60" s="39"/>
      <c r="B60" s="40"/>
      <c r="C60" s="33" t="s">
        <v>21</v>
      </c>
      <c r="D60" s="41"/>
      <c r="E60" s="41"/>
      <c r="F60" s="28" t="str">
        <f>F16</f>
        <v>PS Litoměřice</v>
      </c>
      <c r="G60" s="41"/>
      <c r="H60" s="41"/>
      <c r="I60" s="33" t="s">
        <v>23</v>
      </c>
      <c r="J60" s="73" t="str">
        <f>IF(J16="","",J16)</f>
        <v>21. 2. 2023</v>
      </c>
      <c r="K60" s="41"/>
      <c r="L60" s="147"/>
      <c r="S60" s="39"/>
      <c r="T60" s="39"/>
      <c r="U60" s="39"/>
      <c r="V60" s="39"/>
      <c r="W60" s="39"/>
      <c r="X60" s="39"/>
      <c r="Y60" s="39"/>
      <c r="Z60" s="39"/>
      <c r="AA60" s="39"/>
      <c r="AB60" s="39"/>
      <c r="AC60" s="39"/>
      <c r="AD60" s="39"/>
      <c r="AE60" s="39"/>
    </row>
    <row r="61" s="2" customFormat="1" ht="6.96" customHeight="1">
      <c r="A61" s="39"/>
      <c r="B61" s="40"/>
      <c r="C61" s="41"/>
      <c r="D61" s="41"/>
      <c r="E61" s="41"/>
      <c r="F61" s="41"/>
      <c r="G61" s="41"/>
      <c r="H61" s="41"/>
      <c r="I61" s="41"/>
      <c r="J61" s="41"/>
      <c r="K61" s="41"/>
      <c r="L61" s="147"/>
      <c r="S61" s="39"/>
      <c r="T61" s="39"/>
      <c r="U61" s="39"/>
      <c r="V61" s="39"/>
      <c r="W61" s="39"/>
      <c r="X61" s="39"/>
      <c r="Y61" s="39"/>
      <c r="Z61" s="39"/>
      <c r="AA61" s="39"/>
      <c r="AB61" s="39"/>
      <c r="AC61" s="39"/>
      <c r="AD61" s="39"/>
      <c r="AE61" s="39"/>
    </row>
    <row r="62" s="2" customFormat="1" ht="15.15" customHeight="1">
      <c r="A62" s="39"/>
      <c r="B62" s="40"/>
      <c r="C62" s="33" t="s">
        <v>25</v>
      </c>
      <c r="D62" s="41"/>
      <c r="E62" s="41"/>
      <c r="F62" s="28" t="str">
        <f>E19</f>
        <v>OŘ Ústí nad Labem</v>
      </c>
      <c r="G62" s="41"/>
      <c r="H62" s="41"/>
      <c r="I62" s="33" t="s">
        <v>31</v>
      </c>
      <c r="J62" s="37" t="str">
        <f>E25</f>
        <v xml:space="preserve"> </v>
      </c>
      <c r="K62" s="41"/>
      <c r="L62" s="147"/>
      <c r="S62" s="39"/>
      <c r="T62" s="39"/>
      <c r="U62" s="39"/>
      <c r="V62" s="39"/>
      <c r="W62" s="39"/>
      <c r="X62" s="39"/>
      <c r="Y62" s="39"/>
      <c r="Z62" s="39"/>
      <c r="AA62" s="39"/>
      <c r="AB62" s="39"/>
      <c r="AC62" s="39"/>
      <c r="AD62" s="39"/>
      <c r="AE62" s="39"/>
    </row>
    <row r="63" s="2" customFormat="1" ht="15.15" customHeight="1">
      <c r="A63" s="39"/>
      <c r="B63" s="40"/>
      <c r="C63" s="33" t="s">
        <v>29</v>
      </c>
      <c r="D63" s="41"/>
      <c r="E63" s="41"/>
      <c r="F63" s="28" t="str">
        <f>IF(E22="","",E22)</f>
        <v>Vyplň údaj</v>
      </c>
      <c r="G63" s="41"/>
      <c r="H63" s="41"/>
      <c r="I63" s="33" t="s">
        <v>33</v>
      </c>
      <c r="J63" s="37" t="str">
        <f>E28</f>
        <v>Tomáš Šrédl</v>
      </c>
      <c r="K63" s="41"/>
      <c r="L63" s="147"/>
      <c r="S63" s="39"/>
      <c r="T63" s="39"/>
      <c r="U63" s="39"/>
      <c r="V63" s="39"/>
      <c r="W63" s="39"/>
      <c r="X63" s="39"/>
      <c r="Y63" s="39"/>
      <c r="Z63" s="39"/>
      <c r="AA63" s="39"/>
      <c r="AB63" s="39"/>
      <c r="AC63" s="39"/>
      <c r="AD63" s="39"/>
      <c r="AE63" s="39"/>
    </row>
    <row r="64" s="2" customFormat="1" ht="10.32" customHeight="1">
      <c r="A64" s="39"/>
      <c r="B64" s="40"/>
      <c r="C64" s="41"/>
      <c r="D64" s="41"/>
      <c r="E64" s="41"/>
      <c r="F64" s="41"/>
      <c r="G64" s="41"/>
      <c r="H64" s="41"/>
      <c r="I64" s="41"/>
      <c r="J64" s="41"/>
      <c r="K64" s="41"/>
      <c r="L64" s="147"/>
      <c r="S64" s="39"/>
      <c r="T64" s="39"/>
      <c r="U64" s="39"/>
      <c r="V64" s="39"/>
      <c r="W64" s="39"/>
      <c r="X64" s="39"/>
      <c r="Y64" s="39"/>
      <c r="Z64" s="39"/>
      <c r="AA64" s="39"/>
      <c r="AB64" s="39"/>
      <c r="AC64" s="39"/>
      <c r="AD64" s="39"/>
      <c r="AE64" s="39"/>
    </row>
    <row r="65" s="2" customFormat="1" ht="29.28" customHeight="1">
      <c r="A65" s="39"/>
      <c r="B65" s="40"/>
      <c r="C65" s="173" t="s">
        <v>155</v>
      </c>
      <c r="D65" s="174"/>
      <c r="E65" s="174"/>
      <c r="F65" s="174"/>
      <c r="G65" s="174"/>
      <c r="H65" s="174"/>
      <c r="I65" s="174"/>
      <c r="J65" s="175" t="s">
        <v>156</v>
      </c>
      <c r="K65" s="174"/>
      <c r="L65" s="147"/>
      <c r="S65" s="39"/>
      <c r="T65" s="39"/>
      <c r="U65" s="39"/>
      <c r="V65" s="39"/>
      <c r="W65" s="39"/>
      <c r="X65" s="39"/>
      <c r="Y65" s="39"/>
      <c r="Z65" s="39"/>
      <c r="AA65" s="39"/>
      <c r="AB65" s="39"/>
      <c r="AC65" s="39"/>
      <c r="AD65" s="39"/>
      <c r="AE65" s="39"/>
    </row>
    <row r="66" s="2" customFormat="1" ht="10.32" customHeight="1">
      <c r="A66" s="39"/>
      <c r="B66" s="40"/>
      <c r="C66" s="41"/>
      <c r="D66" s="41"/>
      <c r="E66" s="41"/>
      <c r="F66" s="41"/>
      <c r="G66" s="41"/>
      <c r="H66" s="41"/>
      <c r="I66" s="41"/>
      <c r="J66" s="41"/>
      <c r="K66" s="41"/>
      <c r="L66" s="147"/>
      <c r="S66" s="39"/>
      <c r="T66" s="39"/>
      <c r="U66" s="39"/>
      <c r="V66" s="39"/>
      <c r="W66" s="39"/>
      <c r="X66" s="39"/>
      <c r="Y66" s="39"/>
      <c r="Z66" s="39"/>
      <c r="AA66" s="39"/>
      <c r="AB66" s="39"/>
      <c r="AC66" s="39"/>
      <c r="AD66" s="39"/>
      <c r="AE66" s="39"/>
    </row>
    <row r="67" s="2" customFormat="1" ht="22.8" customHeight="1">
      <c r="A67" s="39"/>
      <c r="B67" s="40"/>
      <c r="C67" s="176" t="s">
        <v>69</v>
      </c>
      <c r="D67" s="41"/>
      <c r="E67" s="41"/>
      <c r="F67" s="41"/>
      <c r="G67" s="41"/>
      <c r="H67" s="41"/>
      <c r="I67" s="41"/>
      <c r="J67" s="103">
        <f>J91</f>
        <v>0</v>
      </c>
      <c r="K67" s="41"/>
      <c r="L67" s="147"/>
      <c r="S67" s="39"/>
      <c r="T67" s="39"/>
      <c r="U67" s="39"/>
      <c r="V67" s="39"/>
      <c r="W67" s="39"/>
      <c r="X67" s="39"/>
      <c r="Y67" s="39"/>
      <c r="Z67" s="39"/>
      <c r="AA67" s="39"/>
      <c r="AB67" s="39"/>
      <c r="AC67" s="39"/>
      <c r="AD67" s="39"/>
      <c r="AE67" s="39"/>
      <c r="AU67" s="18" t="s">
        <v>157</v>
      </c>
    </row>
    <row r="68" s="2" customFormat="1" ht="21.84" customHeight="1">
      <c r="A68" s="39"/>
      <c r="B68" s="40"/>
      <c r="C68" s="41"/>
      <c r="D68" s="41"/>
      <c r="E68" s="41"/>
      <c r="F68" s="41"/>
      <c r="G68" s="41"/>
      <c r="H68" s="41"/>
      <c r="I68" s="41"/>
      <c r="J68" s="41"/>
      <c r="K68" s="41"/>
      <c r="L68" s="147"/>
      <c r="S68" s="39"/>
      <c r="T68" s="39"/>
      <c r="U68" s="39"/>
      <c r="V68" s="39"/>
      <c r="W68" s="39"/>
      <c r="X68" s="39"/>
      <c r="Y68" s="39"/>
      <c r="Z68" s="39"/>
      <c r="AA68" s="39"/>
      <c r="AB68" s="39"/>
      <c r="AC68" s="39"/>
      <c r="AD68" s="39"/>
      <c r="AE68" s="39"/>
    </row>
    <row r="69" s="2" customFormat="1" ht="6.96" customHeight="1">
      <c r="A69" s="39"/>
      <c r="B69" s="60"/>
      <c r="C69" s="61"/>
      <c r="D69" s="61"/>
      <c r="E69" s="61"/>
      <c r="F69" s="61"/>
      <c r="G69" s="61"/>
      <c r="H69" s="61"/>
      <c r="I69" s="61"/>
      <c r="J69" s="61"/>
      <c r="K69" s="61"/>
      <c r="L69" s="147"/>
      <c r="S69" s="39"/>
      <c r="T69" s="39"/>
      <c r="U69" s="39"/>
      <c r="V69" s="39"/>
      <c r="W69" s="39"/>
      <c r="X69" s="39"/>
      <c r="Y69" s="39"/>
      <c r="Z69" s="39"/>
      <c r="AA69" s="39"/>
      <c r="AB69" s="39"/>
      <c r="AC69" s="39"/>
      <c r="AD69" s="39"/>
      <c r="AE69" s="39"/>
    </row>
    <row r="73" s="2" customFormat="1" ht="6.96" customHeight="1">
      <c r="A73" s="39"/>
      <c r="B73" s="62"/>
      <c r="C73" s="63"/>
      <c r="D73" s="63"/>
      <c r="E73" s="63"/>
      <c r="F73" s="63"/>
      <c r="G73" s="63"/>
      <c r="H73" s="63"/>
      <c r="I73" s="63"/>
      <c r="J73" s="63"/>
      <c r="K73" s="63"/>
      <c r="L73" s="147"/>
      <c r="S73" s="39"/>
      <c r="T73" s="39"/>
      <c r="U73" s="39"/>
      <c r="V73" s="39"/>
      <c r="W73" s="39"/>
      <c r="X73" s="39"/>
      <c r="Y73" s="39"/>
      <c r="Z73" s="39"/>
      <c r="AA73" s="39"/>
      <c r="AB73" s="39"/>
      <c r="AC73" s="39"/>
      <c r="AD73" s="39"/>
      <c r="AE73" s="39"/>
    </row>
    <row r="74" s="2" customFormat="1" ht="24.96" customHeight="1">
      <c r="A74" s="39"/>
      <c r="B74" s="40"/>
      <c r="C74" s="24" t="s">
        <v>160</v>
      </c>
      <c r="D74" s="41"/>
      <c r="E74" s="41"/>
      <c r="F74" s="41"/>
      <c r="G74" s="41"/>
      <c r="H74" s="41"/>
      <c r="I74" s="41"/>
      <c r="J74" s="41"/>
      <c r="K74" s="41"/>
      <c r="L74" s="147"/>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47"/>
      <c r="S75" s="39"/>
      <c r="T75" s="39"/>
      <c r="U75" s="39"/>
      <c r="V75" s="39"/>
      <c r="W75" s="39"/>
      <c r="X75" s="39"/>
      <c r="Y75" s="39"/>
      <c r="Z75" s="39"/>
      <c r="AA75" s="39"/>
      <c r="AB75" s="39"/>
      <c r="AC75" s="39"/>
      <c r="AD75" s="39"/>
      <c r="AE75" s="39"/>
    </row>
    <row r="76" s="2" customFormat="1" ht="12" customHeight="1">
      <c r="A76" s="39"/>
      <c r="B76" s="40"/>
      <c r="C76" s="33" t="s">
        <v>16</v>
      </c>
      <c r="D76" s="41"/>
      <c r="E76" s="41"/>
      <c r="F76" s="41"/>
      <c r="G76" s="41"/>
      <c r="H76" s="41"/>
      <c r="I76" s="41"/>
      <c r="J76" s="41"/>
      <c r="K76" s="41"/>
      <c r="L76" s="147"/>
      <c r="S76" s="39"/>
      <c r="T76" s="39"/>
      <c r="U76" s="39"/>
      <c r="V76" s="39"/>
      <c r="W76" s="39"/>
      <c r="X76" s="39"/>
      <c r="Y76" s="39"/>
      <c r="Z76" s="39"/>
      <c r="AA76" s="39"/>
      <c r="AB76" s="39"/>
      <c r="AC76" s="39"/>
      <c r="AD76" s="39"/>
      <c r="AE76" s="39"/>
    </row>
    <row r="77" s="2" customFormat="1" ht="16.5" customHeight="1">
      <c r="A77" s="39"/>
      <c r="B77" s="40"/>
      <c r="C77" s="41"/>
      <c r="D77" s="41"/>
      <c r="E77" s="171" t="str">
        <f>E7</f>
        <v>Oprava geometrických parametrů koleje 2023 u ST Ústí nad Labem</v>
      </c>
      <c r="F77" s="33"/>
      <c r="G77" s="33"/>
      <c r="H77" s="33"/>
      <c r="I77" s="41"/>
      <c r="J77" s="41"/>
      <c r="K77" s="41"/>
      <c r="L77" s="147"/>
      <c r="S77" s="39"/>
      <c r="T77" s="39"/>
      <c r="U77" s="39"/>
      <c r="V77" s="39"/>
      <c r="W77" s="39"/>
      <c r="X77" s="39"/>
      <c r="Y77" s="39"/>
      <c r="Z77" s="39"/>
      <c r="AA77" s="39"/>
      <c r="AB77" s="39"/>
      <c r="AC77" s="39"/>
      <c r="AD77" s="39"/>
      <c r="AE77" s="39"/>
    </row>
    <row r="78" s="1" customFormat="1" ht="12" customHeight="1">
      <c r="B78" s="22"/>
      <c r="C78" s="33" t="s">
        <v>148</v>
      </c>
      <c r="D78" s="23"/>
      <c r="E78" s="23"/>
      <c r="F78" s="23"/>
      <c r="G78" s="23"/>
      <c r="H78" s="23"/>
      <c r="I78" s="23"/>
      <c r="J78" s="23"/>
      <c r="K78" s="23"/>
      <c r="L78" s="21"/>
    </row>
    <row r="79" s="1" customFormat="1" ht="16.5" customHeight="1">
      <c r="B79" s="22"/>
      <c r="C79" s="23"/>
      <c r="D79" s="23"/>
      <c r="E79" s="171" t="s">
        <v>581</v>
      </c>
      <c r="F79" s="23"/>
      <c r="G79" s="23"/>
      <c r="H79" s="23"/>
      <c r="I79" s="23"/>
      <c r="J79" s="23"/>
      <c r="K79" s="23"/>
      <c r="L79" s="21"/>
    </row>
    <row r="80" s="1" customFormat="1" ht="12" customHeight="1">
      <c r="B80" s="22"/>
      <c r="C80" s="33" t="s">
        <v>150</v>
      </c>
      <c r="D80" s="23"/>
      <c r="E80" s="23"/>
      <c r="F80" s="23"/>
      <c r="G80" s="23"/>
      <c r="H80" s="23"/>
      <c r="I80" s="23"/>
      <c r="J80" s="23"/>
      <c r="K80" s="23"/>
      <c r="L80" s="21"/>
    </row>
    <row r="81" s="2" customFormat="1" ht="16.5" customHeight="1">
      <c r="A81" s="39"/>
      <c r="B81" s="40"/>
      <c r="C81" s="41"/>
      <c r="D81" s="41"/>
      <c r="E81" s="172" t="s">
        <v>151</v>
      </c>
      <c r="F81" s="41"/>
      <c r="G81" s="41"/>
      <c r="H81" s="41"/>
      <c r="I81" s="41"/>
      <c r="J81" s="41"/>
      <c r="K81" s="41"/>
      <c r="L81" s="147"/>
      <c r="S81" s="39"/>
      <c r="T81" s="39"/>
      <c r="U81" s="39"/>
      <c r="V81" s="39"/>
      <c r="W81" s="39"/>
      <c r="X81" s="39"/>
      <c r="Y81" s="39"/>
      <c r="Z81" s="39"/>
      <c r="AA81" s="39"/>
      <c r="AB81" s="39"/>
      <c r="AC81" s="39"/>
      <c r="AD81" s="39"/>
      <c r="AE81" s="39"/>
    </row>
    <row r="82" s="2" customFormat="1" ht="12" customHeight="1">
      <c r="A82" s="39"/>
      <c r="B82" s="40"/>
      <c r="C82" s="33" t="s">
        <v>152</v>
      </c>
      <c r="D82" s="41"/>
      <c r="E82" s="41"/>
      <c r="F82" s="41"/>
      <c r="G82" s="41"/>
      <c r="H82" s="41"/>
      <c r="I82" s="41"/>
      <c r="J82" s="41"/>
      <c r="K82" s="41"/>
      <c r="L82" s="147"/>
      <c r="S82" s="39"/>
      <c r="T82" s="39"/>
      <c r="U82" s="39"/>
      <c r="V82" s="39"/>
      <c r="W82" s="39"/>
      <c r="X82" s="39"/>
      <c r="Y82" s="39"/>
      <c r="Z82" s="39"/>
      <c r="AA82" s="39"/>
      <c r="AB82" s="39"/>
      <c r="AC82" s="39"/>
      <c r="AD82" s="39"/>
      <c r="AE82" s="39"/>
    </row>
    <row r="83" s="2" customFormat="1" ht="16.5" customHeight="1">
      <c r="A83" s="39"/>
      <c r="B83" s="40"/>
      <c r="C83" s="41"/>
      <c r="D83" s="41"/>
      <c r="E83" s="70" t="str">
        <f>E13</f>
        <v>12 - SO 12 - PS Litoměřice</v>
      </c>
      <c r="F83" s="41"/>
      <c r="G83" s="41"/>
      <c r="H83" s="41"/>
      <c r="I83" s="41"/>
      <c r="J83" s="41"/>
      <c r="K83" s="41"/>
      <c r="L83" s="147"/>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47"/>
      <c r="S84" s="39"/>
      <c r="T84" s="39"/>
      <c r="U84" s="39"/>
      <c r="V84" s="39"/>
      <c r="W84" s="39"/>
      <c r="X84" s="39"/>
      <c r="Y84" s="39"/>
      <c r="Z84" s="39"/>
      <c r="AA84" s="39"/>
      <c r="AB84" s="39"/>
      <c r="AC84" s="39"/>
      <c r="AD84" s="39"/>
      <c r="AE84" s="39"/>
    </row>
    <row r="85" s="2" customFormat="1" ht="12" customHeight="1">
      <c r="A85" s="39"/>
      <c r="B85" s="40"/>
      <c r="C85" s="33" t="s">
        <v>21</v>
      </c>
      <c r="D85" s="41"/>
      <c r="E85" s="41"/>
      <c r="F85" s="28" t="str">
        <f>F16</f>
        <v>PS Litoměřice</v>
      </c>
      <c r="G85" s="41"/>
      <c r="H85" s="41"/>
      <c r="I85" s="33" t="s">
        <v>23</v>
      </c>
      <c r="J85" s="73" t="str">
        <f>IF(J16="","",J16)</f>
        <v>21. 2. 2023</v>
      </c>
      <c r="K85" s="41"/>
      <c r="L85" s="147"/>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41"/>
      <c r="J86" s="41"/>
      <c r="K86" s="41"/>
      <c r="L86" s="147"/>
      <c r="S86" s="39"/>
      <c r="T86" s="39"/>
      <c r="U86" s="39"/>
      <c r="V86" s="39"/>
      <c r="W86" s="39"/>
      <c r="X86" s="39"/>
      <c r="Y86" s="39"/>
      <c r="Z86" s="39"/>
      <c r="AA86" s="39"/>
      <c r="AB86" s="39"/>
      <c r="AC86" s="39"/>
      <c r="AD86" s="39"/>
      <c r="AE86" s="39"/>
    </row>
    <row r="87" s="2" customFormat="1" ht="15.15" customHeight="1">
      <c r="A87" s="39"/>
      <c r="B87" s="40"/>
      <c r="C87" s="33" t="s">
        <v>25</v>
      </c>
      <c r="D87" s="41"/>
      <c r="E87" s="41"/>
      <c r="F87" s="28" t="str">
        <f>E19</f>
        <v>OŘ Ústí nad Labem</v>
      </c>
      <c r="G87" s="41"/>
      <c r="H87" s="41"/>
      <c r="I87" s="33" t="s">
        <v>31</v>
      </c>
      <c r="J87" s="37" t="str">
        <f>E25</f>
        <v xml:space="preserve"> </v>
      </c>
      <c r="K87" s="41"/>
      <c r="L87" s="147"/>
      <c r="S87" s="39"/>
      <c r="T87" s="39"/>
      <c r="U87" s="39"/>
      <c r="V87" s="39"/>
      <c r="W87" s="39"/>
      <c r="X87" s="39"/>
      <c r="Y87" s="39"/>
      <c r="Z87" s="39"/>
      <c r="AA87" s="39"/>
      <c r="AB87" s="39"/>
      <c r="AC87" s="39"/>
      <c r="AD87" s="39"/>
      <c r="AE87" s="39"/>
    </row>
    <row r="88" s="2" customFormat="1" ht="15.15" customHeight="1">
      <c r="A88" s="39"/>
      <c r="B88" s="40"/>
      <c r="C88" s="33" t="s">
        <v>29</v>
      </c>
      <c r="D88" s="41"/>
      <c r="E88" s="41"/>
      <c r="F88" s="28" t="str">
        <f>IF(E22="","",E22)</f>
        <v>Vyplň údaj</v>
      </c>
      <c r="G88" s="41"/>
      <c r="H88" s="41"/>
      <c r="I88" s="33" t="s">
        <v>33</v>
      </c>
      <c r="J88" s="37" t="str">
        <f>E28</f>
        <v>Tomáš Šrédl</v>
      </c>
      <c r="K88" s="41"/>
      <c r="L88" s="147"/>
      <c r="S88" s="39"/>
      <c r="T88" s="39"/>
      <c r="U88" s="39"/>
      <c r="V88" s="39"/>
      <c r="W88" s="39"/>
      <c r="X88" s="39"/>
      <c r="Y88" s="39"/>
      <c r="Z88" s="39"/>
      <c r="AA88" s="39"/>
      <c r="AB88" s="39"/>
      <c r="AC88" s="39"/>
      <c r="AD88" s="39"/>
      <c r="AE88" s="39"/>
    </row>
    <row r="89" s="2" customFormat="1" ht="10.32" customHeight="1">
      <c r="A89" s="39"/>
      <c r="B89" s="40"/>
      <c r="C89" s="41"/>
      <c r="D89" s="41"/>
      <c r="E89" s="41"/>
      <c r="F89" s="41"/>
      <c r="G89" s="41"/>
      <c r="H89" s="41"/>
      <c r="I89" s="41"/>
      <c r="J89" s="41"/>
      <c r="K89" s="41"/>
      <c r="L89" s="147"/>
      <c r="S89" s="39"/>
      <c r="T89" s="39"/>
      <c r="U89" s="39"/>
      <c r="V89" s="39"/>
      <c r="W89" s="39"/>
      <c r="X89" s="39"/>
      <c r="Y89" s="39"/>
      <c r="Z89" s="39"/>
      <c r="AA89" s="39"/>
      <c r="AB89" s="39"/>
      <c r="AC89" s="39"/>
      <c r="AD89" s="39"/>
      <c r="AE89" s="39"/>
    </row>
    <row r="90" s="11" customFormat="1" ht="29.28" customHeight="1">
      <c r="A90" s="188"/>
      <c r="B90" s="189"/>
      <c r="C90" s="190" t="s">
        <v>161</v>
      </c>
      <c r="D90" s="191" t="s">
        <v>56</v>
      </c>
      <c r="E90" s="191" t="s">
        <v>52</v>
      </c>
      <c r="F90" s="191" t="s">
        <v>53</v>
      </c>
      <c r="G90" s="191" t="s">
        <v>162</v>
      </c>
      <c r="H90" s="191" t="s">
        <v>163</v>
      </c>
      <c r="I90" s="191" t="s">
        <v>164</v>
      </c>
      <c r="J90" s="191" t="s">
        <v>156</v>
      </c>
      <c r="K90" s="192" t="s">
        <v>165</v>
      </c>
      <c r="L90" s="193"/>
      <c r="M90" s="93" t="s">
        <v>19</v>
      </c>
      <c r="N90" s="94" t="s">
        <v>41</v>
      </c>
      <c r="O90" s="94" t="s">
        <v>166</v>
      </c>
      <c r="P90" s="94" t="s">
        <v>167</v>
      </c>
      <c r="Q90" s="94" t="s">
        <v>168</v>
      </c>
      <c r="R90" s="94" t="s">
        <v>169</v>
      </c>
      <c r="S90" s="94" t="s">
        <v>170</v>
      </c>
      <c r="T90" s="95" t="s">
        <v>171</v>
      </c>
      <c r="U90" s="188"/>
      <c r="V90" s="188"/>
      <c r="W90" s="188"/>
      <c r="X90" s="188"/>
      <c r="Y90" s="188"/>
      <c r="Z90" s="188"/>
      <c r="AA90" s="188"/>
      <c r="AB90" s="188"/>
      <c r="AC90" s="188"/>
      <c r="AD90" s="188"/>
      <c r="AE90" s="188"/>
    </row>
    <row r="91" s="2" customFormat="1" ht="22.8" customHeight="1">
      <c r="A91" s="39"/>
      <c r="B91" s="40"/>
      <c r="C91" s="100" t="s">
        <v>172</v>
      </c>
      <c r="D91" s="41"/>
      <c r="E91" s="41"/>
      <c r="F91" s="41"/>
      <c r="G91" s="41"/>
      <c r="H91" s="41"/>
      <c r="I91" s="41"/>
      <c r="J91" s="194">
        <f>BK91</f>
        <v>0</v>
      </c>
      <c r="K91" s="41"/>
      <c r="L91" s="45"/>
      <c r="M91" s="96"/>
      <c r="N91" s="195"/>
      <c r="O91" s="97"/>
      <c r="P91" s="196">
        <f>SUM(P92:P261)</f>
        <v>0</v>
      </c>
      <c r="Q91" s="97"/>
      <c r="R91" s="196">
        <f>SUM(R92:R261)</f>
        <v>1188.61104</v>
      </c>
      <c r="S91" s="97"/>
      <c r="T91" s="197">
        <f>SUM(T92:T261)</f>
        <v>0</v>
      </c>
      <c r="U91" s="39"/>
      <c r="V91" s="39"/>
      <c r="W91" s="39"/>
      <c r="X91" s="39"/>
      <c r="Y91" s="39"/>
      <c r="Z91" s="39"/>
      <c r="AA91" s="39"/>
      <c r="AB91" s="39"/>
      <c r="AC91" s="39"/>
      <c r="AD91" s="39"/>
      <c r="AE91" s="39"/>
      <c r="AT91" s="18" t="s">
        <v>70</v>
      </c>
      <c r="AU91" s="18" t="s">
        <v>157</v>
      </c>
      <c r="BK91" s="198">
        <f>SUM(BK92:BK261)</f>
        <v>0</v>
      </c>
    </row>
    <row r="92" s="2" customFormat="1" ht="37.8" customHeight="1">
      <c r="A92" s="39"/>
      <c r="B92" s="40"/>
      <c r="C92" s="215" t="s">
        <v>78</v>
      </c>
      <c r="D92" s="215" t="s">
        <v>178</v>
      </c>
      <c r="E92" s="216" t="s">
        <v>179</v>
      </c>
      <c r="F92" s="217" t="s">
        <v>180</v>
      </c>
      <c r="G92" s="218" t="s">
        <v>181</v>
      </c>
      <c r="H92" s="219">
        <v>18.855</v>
      </c>
      <c r="I92" s="220"/>
      <c r="J92" s="221">
        <f>ROUND(I92*H92,2)</f>
        <v>0</v>
      </c>
      <c r="K92" s="217" t="s">
        <v>182</v>
      </c>
      <c r="L92" s="45"/>
      <c r="M92" s="222" t="s">
        <v>19</v>
      </c>
      <c r="N92" s="223" t="s">
        <v>42</v>
      </c>
      <c r="O92" s="85"/>
      <c r="P92" s="224">
        <f>O92*H92</f>
        <v>0</v>
      </c>
      <c r="Q92" s="224">
        <v>0</v>
      </c>
      <c r="R92" s="224">
        <f>Q92*H92</f>
        <v>0</v>
      </c>
      <c r="S92" s="224">
        <v>0</v>
      </c>
      <c r="T92" s="225">
        <f>S92*H92</f>
        <v>0</v>
      </c>
      <c r="U92" s="39"/>
      <c r="V92" s="39"/>
      <c r="W92" s="39"/>
      <c r="X92" s="39"/>
      <c r="Y92" s="39"/>
      <c r="Z92" s="39"/>
      <c r="AA92" s="39"/>
      <c r="AB92" s="39"/>
      <c r="AC92" s="39"/>
      <c r="AD92" s="39"/>
      <c r="AE92" s="39"/>
      <c r="AR92" s="226" t="s">
        <v>118</v>
      </c>
      <c r="AT92" s="226" t="s">
        <v>178</v>
      </c>
      <c r="AU92" s="226" t="s">
        <v>71</v>
      </c>
      <c r="AY92" s="18" t="s">
        <v>175</v>
      </c>
      <c r="BE92" s="227">
        <f>IF(N92="základní",J92,0)</f>
        <v>0</v>
      </c>
      <c r="BF92" s="227">
        <f>IF(N92="snížená",J92,0)</f>
        <v>0</v>
      </c>
      <c r="BG92" s="227">
        <f>IF(N92="zákl. přenesená",J92,0)</f>
        <v>0</v>
      </c>
      <c r="BH92" s="227">
        <f>IF(N92="sníž. přenesená",J92,0)</f>
        <v>0</v>
      </c>
      <c r="BI92" s="227">
        <f>IF(N92="nulová",J92,0)</f>
        <v>0</v>
      </c>
      <c r="BJ92" s="18" t="s">
        <v>78</v>
      </c>
      <c r="BK92" s="227">
        <f>ROUND(I92*H92,2)</f>
        <v>0</v>
      </c>
      <c r="BL92" s="18" t="s">
        <v>118</v>
      </c>
      <c r="BM92" s="226" t="s">
        <v>584</v>
      </c>
    </row>
    <row r="93" s="13" customFormat="1">
      <c r="A93" s="13"/>
      <c r="B93" s="228"/>
      <c r="C93" s="229"/>
      <c r="D93" s="230" t="s">
        <v>184</v>
      </c>
      <c r="E93" s="231" t="s">
        <v>19</v>
      </c>
      <c r="F93" s="232" t="s">
        <v>585</v>
      </c>
      <c r="G93" s="229"/>
      <c r="H93" s="233">
        <v>0.23000000000000001</v>
      </c>
      <c r="I93" s="234"/>
      <c r="J93" s="229"/>
      <c r="K93" s="229"/>
      <c r="L93" s="235"/>
      <c r="M93" s="236"/>
      <c r="N93" s="237"/>
      <c r="O93" s="237"/>
      <c r="P93" s="237"/>
      <c r="Q93" s="237"/>
      <c r="R93" s="237"/>
      <c r="S93" s="237"/>
      <c r="T93" s="238"/>
      <c r="U93" s="13"/>
      <c r="V93" s="13"/>
      <c r="W93" s="13"/>
      <c r="X93" s="13"/>
      <c r="Y93" s="13"/>
      <c r="Z93" s="13"/>
      <c r="AA93" s="13"/>
      <c r="AB93" s="13"/>
      <c r="AC93" s="13"/>
      <c r="AD93" s="13"/>
      <c r="AE93" s="13"/>
      <c r="AT93" s="239" t="s">
        <v>184</v>
      </c>
      <c r="AU93" s="239" t="s">
        <v>71</v>
      </c>
      <c r="AV93" s="13" t="s">
        <v>80</v>
      </c>
      <c r="AW93" s="13" t="s">
        <v>32</v>
      </c>
      <c r="AX93" s="13" t="s">
        <v>71</v>
      </c>
      <c r="AY93" s="239" t="s">
        <v>175</v>
      </c>
    </row>
    <row r="94" s="13" customFormat="1">
      <c r="A94" s="13"/>
      <c r="B94" s="228"/>
      <c r="C94" s="229"/>
      <c r="D94" s="230" t="s">
        <v>184</v>
      </c>
      <c r="E94" s="231" t="s">
        <v>19</v>
      </c>
      <c r="F94" s="232" t="s">
        <v>586</v>
      </c>
      <c r="G94" s="229"/>
      <c r="H94" s="233">
        <v>0.23000000000000001</v>
      </c>
      <c r="I94" s="234"/>
      <c r="J94" s="229"/>
      <c r="K94" s="229"/>
      <c r="L94" s="235"/>
      <c r="M94" s="236"/>
      <c r="N94" s="237"/>
      <c r="O94" s="237"/>
      <c r="P94" s="237"/>
      <c r="Q94" s="237"/>
      <c r="R94" s="237"/>
      <c r="S94" s="237"/>
      <c r="T94" s="238"/>
      <c r="U94" s="13"/>
      <c r="V94" s="13"/>
      <c r="W94" s="13"/>
      <c r="X94" s="13"/>
      <c r="Y94" s="13"/>
      <c r="Z94" s="13"/>
      <c r="AA94" s="13"/>
      <c r="AB94" s="13"/>
      <c r="AC94" s="13"/>
      <c r="AD94" s="13"/>
      <c r="AE94" s="13"/>
      <c r="AT94" s="239" t="s">
        <v>184</v>
      </c>
      <c r="AU94" s="239" t="s">
        <v>71</v>
      </c>
      <c r="AV94" s="13" t="s">
        <v>80</v>
      </c>
      <c r="AW94" s="13" t="s">
        <v>32</v>
      </c>
      <c r="AX94" s="13" t="s">
        <v>71</v>
      </c>
      <c r="AY94" s="239" t="s">
        <v>175</v>
      </c>
    </row>
    <row r="95" s="13" customFormat="1">
      <c r="A95" s="13"/>
      <c r="B95" s="228"/>
      <c r="C95" s="229"/>
      <c r="D95" s="230" t="s">
        <v>184</v>
      </c>
      <c r="E95" s="231" t="s">
        <v>19</v>
      </c>
      <c r="F95" s="232" t="s">
        <v>587</v>
      </c>
      <c r="G95" s="229"/>
      <c r="H95" s="233">
        <v>0.40000000000000002</v>
      </c>
      <c r="I95" s="234"/>
      <c r="J95" s="229"/>
      <c r="K95" s="229"/>
      <c r="L95" s="235"/>
      <c r="M95" s="236"/>
      <c r="N95" s="237"/>
      <c r="O95" s="237"/>
      <c r="P95" s="237"/>
      <c r="Q95" s="237"/>
      <c r="R95" s="237"/>
      <c r="S95" s="237"/>
      <c r="T95" s="238"/>
      <c r="U95" s="13"/>
      <c r="V95" s="13"/>
      <c r="W95" s="13"/>
      <c r="X95" s="13"/>
      <c r="Y95" s="13"/>
      <c r="Z95" s="13"/>
      <c r="AA95" s="13"/>
      <c r="AB95" s="13"/>
      <c r="AC95" s="13"/>
      <c r="AD95" s="13"/>
      <c r="AE95" s="13"/>
      <c r="AT95" s="239" t="s">
        <v>184</v>
      </c>
      <c r="AU95" s="239" t="s">
        <v>71</v>
      </c>
      <c r="AV95" s="13" t="s">
        <v>80</v>
      </c>
      <c r="AW95" s="13" t="s">
        <v>32</v>
      </c>
      <c r="AX95" s="13" t="s">
        <v>71</v>
      </c>
      <c r="AY95" s="239" t="s">
        <v>175</v>
      </c>
    </row>
    <row r="96" s="13" customFormat="1">
      <c r="A96" s="13"/>
      <c r="B96" s="228"/>
      <c r="C96" s="229"/>
      <c r="D96" s="230" t="s">
        <v>184</v>
      </c>
      <c r="E96" s="231" t="s">
        <v>19</v>
      </c>
      <c r="F96" s="232" t="s">
        <v>588</v>
      </c>
      <c r="G96" s="229"/>
      <c r="H96" s="233">
        <v>0.29999999999999999</v>
      </c>
      <c r="I96" s="234"/>
      <c r="J96" s="229"/>
      <c r="K96" s="229"/>
      <c r="L96" s="235"/>
      <c r="M96" s="236"/>
      <c r="N96" s="237"/>
      <c r="O96" s="237"/>
      <c r="P96" s="237"/>
      <c r="Q96" s="237"/>
      <c r="R96" s="237"/>
      <c r="S96" s="237"/>
      <c r="T96" s="238"/>
      <c r="U96" s="13"/>
      <c r="V96" s="13"/>
      <c r="W96" s="13"/>
      <c r="X96" s="13"/>
      <c r="Y96" s="13"/>
      <c r="Z96" s="13"/>
      <c r="AA96" s="13"/>
      <c r="AB96" s="13"/>
      <c r="AC96" s="13"/>
      <c r="AD96" s="13"/>
      <c r="AE96" s="13"/>
      <c r="AT96" s="239" t="s">
        <v>184</v>
      </c>
      <c r="AU96" s="239" t="s">
        <v>71</v>
      </c>
      <c r="AV96" s="13" t="s">
        <v>80</v>
      </c>
      <c r="AW96" s="13" t="s">
        <v>32</v>
      </c>
      <c r="AX96" s="13" t="s">
        <v>71</v>
      </c>
      <c r="AY96" s="239" t="s">
        <v>175</v>
      </c>
    </row>
    <row r="97" s="13" customFormat="1">
      <c r="A97" s="13"/>
      <c r="B97" s="228"/>
      <c r="C97" s="229"/>
      <c r="D97" s="230" t="s">
        <v>184</v>
      </c>
      <c r="E97" s="231" t="s">
        <v>19</v>
      </c>
      <c r="F97" s="232" t="s">
        <v>589</v>
      </c>
      <c r="G97" s="229"/>
      <c r="H97" s="233">
        <v>0.10000000000000001</v>
      </c>
      <c r="I97" s="234"/>
      <c r="J97" s="229"/>
      <c r="K97" s="229"/>
      <c r="L97" s="235"/>
      <c r="M97" s="236"/>
      <c r="N97" s="237"/>
      <c r="O97" s="237"/>
      <c r="P97" s="237"/>
      <c r="Q97" s="237"/>
      <c r="R97" s="237"/>
      <c r="S97" s="237"/>
      <c r="T97" s="238"/>
      <c r="U97" s="13"/>
      <c r="V97" s="13"/>
      <c r="W97" s="13"/>
      <c r="X97" s="13"/>
      <c r="Y97" s="13"/>
      <c r="Z97" s="13"/>
      <c r="AA97" s="13"/>
      <c r="AB97" s="13"/>
      <c r="AC97" s="13"/>
      <c r="AD97" s="13"/>
      <c r="AE97" s="13"/>
      <c r="AT97" s="239" t="s">
        <v>184</v>
      </c>
      <c r="AU97" s="239" t="s">
        <v>71</v>
      </c>
      <c r="AV97" s="13" t="s">
        <v>80</v>
      </c>
      <c r="AW97" s="13" t="s">
        <v>32</v>
      </c>
      <c r="AX97" s="13" t="s">
        <v>71</v>
      </c>
      <c r="AY97" s="239" t="s">
        <v>175</v>
      </c>
    </row>
    <row r="98" s="13" customFormat="1">
      <c r="A98" s="13"/>
      <c r="B98" s="228"/>
      <c r="C98" s="229"/>
      <c r="D98" s="230" t="s">
        <v>184</v>
      </c>
      <c r="E98" s="231" t="s">
        <v>19</v>
      </c>
      <c r="F98" s="232" t="s">
        <v>590</v>
      </c>
      <c r="G98" s="229"/>
      <c r="H98" s="233">
        <v>0.34000000000000002</v>
      </c>
      <c r="I98" s="234"/>
      <c r="J98" s="229"/>
      <c r="K98" s="229"/>
      <c r="L98" s="235"/>
      <c r="M98" s="236"/>
      <c r="N98" s="237"/>
      <c r="O98" s="237"/>
      <c r="P98" s="237"/>
      <c r="Q98" s="237"/>
      <c r="R98" s="237"/>
      <c r="S98" s="237"/>
      <c r="T98" s="238"/>
      <c r="U98" s="13"/>
      <c r="V98" s="13"/>
      <c r="W98" s="13"/>
      <c r="X98" s="13"/>
      <c r="Y98" s="13"/>
      <c r="Z98" s="13"/>
      <c r="AA98" s="13"/>
      <c r="AB98" s="13"/>
      <c r="AC98" s="13"/>
      <c r="AD98" s="13"/>
      <c r="AE98" s="13"/>
      <c r="AT98" s="239" t="s">
        <v>184</v>
      </c>
      <c r="AU98" s="239" t="s">
        <v>71</v>
      </c>
      <c r="AV98" s="13" t="s">
        <v>80</v>
      </c>
      <c r="AW98" s="13" t="s">
        <v>32</v>
      </c>
      <c r="AX98" s="13" t="s">
        <v>71</v>
      </c>
      <c r="AY98" s="239" t="s">
        <v>175</v>
      </c>
    </row>
    <row r="99" s="13" customFormat="1">
      <c r="A99" s="13"/>
      <c r="B99" s="228"/>
      <c r="C99" s="229"/>
      <c r="D99" s="230" t="s">
        <v>184</v>
      </c>
      <c r="E99" s="231" t="s">
        <v>19</v>
      </c>
      <c r="F99" s="232" t="s">
        <v>591</v>
      </c>
      <c r="G99" s="229"/>
      <c r="H99" s="233">
        <v>0.34000000000000002</v>
      </c>
      <c r="I99" s="234"/>
      <c r="J99" s="229"/>
      <c r="K99" s="229"/>
      <c r="L99" s="235"/>
      <c r="M99" s="236"/>
      <c r="N99" s="237"/>
      <c r="O99" s="237"/>
      <c r="P99" s="237"/>
      <c r="Q99" s="237"/>
      <c r="R99" s="237"/>
      <c r="S99" s="237"/>
      <c r="T99" s="238"/>
      <c r="U99" s="13"/>
      <c r="V99" s="13"/>
      <c r="W99" s="13"/>
      <c r="X99" s="13"/>
      <c r="Y99" s="13"/>
      <c r="Z99" s="13"/>
      <c r="AA99" s="13"/>
      <c r="AB99" s="13"/>
      <c r="AC99" s="13"/>
      <c r="AD99" s="13"/>
      <c r="AE99" s="13"/>
      <c r="AT99" s="239" t="s">
        <v>184</v>
      </c>
      <c r="AU99" s="239" t="s">
        <v>71</v>
      </c>
      <c r="AV99" s="13" t="s">
        <v>80</v>
      </c>
      <c r="AW99" s="13" t="s">
        <v>32</v>
      </c>
      <c r="AX99" s="13" t="s">
        <v>71</v>
      </c>
      <c r="AY99" s="239" t="s">
        <v>175</v>
      </c>
    </row>
    <row r="100" s="13" customFormat="1">
      <c r="A100" s="13"/>
      <c r="B100" s="228"/>
      <c r="C100" s="229"/>
      <c r="D100" s="230" t="s">
        <v>184</v>
      </c>
      <c r="E100" s="231" t="s">
        <v>19</v>
      </c>
      <c r="F100" s="232" t="s">
        <v>592</v>
      </c>
      <c r="G100" s="229"/>
      <c r="H100" s="233">
        <v>0.10000000000000001</v>
      </c>
      <c r="I100" s="234"/>
      <c r="J100" s="229"/>
      <c r="K100" s="229"/>
      <c r="L100" s="235"/>
      <c r="M100" s="236"/>
      <c r="N100" s="237"/>
      <c r="O100" s="237"/>
      <c r="P100" s="237"/>
      <c r="Q100" s="237"/>
      <c r="R100" s="237"/>
      <c r="S100" s="237"/>
      <c r="T100" s="238"/>
      <c r="U100" s="13"/>
      <c r="V100" s="13"/>
      <c r="W100" s="13"/>
      <c r="X100" s="13"/>
      <c r="Y100" s="13"/>
      <c r="Z100" s="13"/>
      <c r="AA100" s="13"/>
      <c r="AB100" s="13"/>
      <c r="AC100" s="13"/>
      <c r="AD100" s="13"/>
      <c r="AE100" s="13"/>
      <c r="AT100" s="239" t="s">
        <v>184</v>
      </c>
      <c r="AU100" s="239" t="s">
        <v>71</v>
      </c>
      <c r="AV100" s="13" t="s">
        <v>80</v>
      </c>
      <c r="AW100" s="13" t="s">
        <v>32</v>
      </c>
      <c r="AX100" s="13" t="s">
        <v>71</v>
      </c>
      <c r="AY100" s="239" t="s">
        <v>175</v>
      </c>
    </row>
    <row r="101" s="13" customFormat="1">
      <c r="A101" s="13"/>
      <c r="B101" s="228"/>
      <c r="C101" s="229"/>
      <c r="D101" s="230" t="s">
        <v>184</v>
      </c>
      <c r="E101" s="231" t="s">
        <v>19</v>
      </c>
      <c r="F101" s="232" t="s">
        <v>593</v>
      </c>
      <c r="G101" s="229"/>
      <c r="H101" s="233">
        <v>0.20000000000000001</v>
      </c>
      <c r="I101" s="234"/>
      <c r="J101" s="229"/>
      <c r="K101" s="229"/>
      <c r="L101" s="235"/>
      <c r="M101" s="236"/>
      <c r="N101" s="237"/>
      <c r="O101" s="237"/>
      <c r="P101" s="237"/>
      <c r="Q101" s="237"/>
      <c r="R101" s="237"/>
      <c r="S101" s="237"/>
      <c r="T101" s="238"/>
      <c r="U101" s="13"/>
      <c r="V101" s="13"/>
      <c r="W101" s="13"/>
      <c r="X101" s="13"/>
      <c r="Y101" s="13"/>
      <c r="Z101" s="13"/>
      <c r="AA101" s="13"/>
      <c r="AB101" s="13"/>
      <c r="AC101" s="13"/>
      <c r="AD101" s="13"/>
      <c r="AE101" s="13"/>
      <c r="AT101" s="239" t="s">
        <v>184</v>
      </c>
      <c r="AU101" s="239" t="s">
        <v>71</v>
      </c>
      <c r="AV101" s="13" t="s">
        <v>80</v>
      </c>
      <c r="AW101" s="13" t="s">
        <v>32</v>
      </c>
      <c r="AX101" s="13" t="s">
        <v>71</v>
      </c>
      <c r="AY101" s="239" t="s">
        <v>175</v>
      </c>
    </row>
    <row r="102" s="13" customFormat="1">
      <c r="A102" s="13"/>
      <c r="B102" s="228"/>
      <c r="C102" s="229"/>
      <c r="D102" s="230" t="s">
        <v>184</v>
      </c>
      <c r="E102" s="231" t="s">
        <v>19</v>
      </c>
      <c r="F102" s="232" t="s">
        <v>594</v>
      </c>
      <c r="G102" s="229"/>
      <c r="H102" s="233">
        <v>0.78000000000000003</v>
      </c>
      <c r="I102" s="234"/>
      <c r="J102" s="229"/>
      <c r="K102" s="229"/>
      <c r="L102" s="235"/>
      <c r="M102" s="236"/>
      <c r="N102" s="237"/>
      <c r="O102" s="237"/>
      <c r="P102" s="237"/>
      <c r="Q102" s="237"/>
      <c r="R102" s="237"/>
      <c r="S102" s="237"/>
      <c r="T102" s="238"/>
      <c r="U102" s="13"/>
      <c r="V102" s="13"/>
      <c r="W102" s="13"/>
      <c r="X102" s="13"/>
      <c r="Y102" s="13"/>
      <c r="Z102" s="13"/>
      <c r="AA102" s="13"/>
      <c r="AB102" s="13"/>
      <c r="AC102" s="13"/>
      <c r="AD102" s="13"/>
      <c r="AE102" s="13"/>
      <c r="AT102" s="239" t="s">
        <v>184</v>
      </c>
      <c r="AU102" s="239" t="s">
        <v>71</v>
      </c>
      <c r="AV102" s="13" t="s">
        <v>80</v>
      </c>
      <c r="AW102" s="13" t="s">
        <v>32</v>
      </c>
      <c r="AX102" s="13" t="s">
        <v>71</v>
      </c>
      <c r="AY102" s="239" t="s">
        <v>175</v>
      </c>
    </row>
    <row r="103" s="13" customFormat="1">
      <c r="A103" s="13"/>
      <c r="B103" s="228"/>
      <c r="C103" s="229"/>
      <c r="D103" s="230" t="s">
        <v>184</v>
      </c>
      <c r="E103" s="231" t="s">
        <v>19</v>
      </c>
      <c r="F103" s="232" t="s">
        <v>595</v>
      </c>
      <c r="G103" s="229"/>
      <c r="H103" s="233">
        <v>1.2</v>
      </c>
      <c r="I103" s="234"/>
      <c r="J103" s="229"/>
      <c r="K103" s="229"/>
      <c r="L103" s="235"/>
      <c r="M103" s="236"/>
      <c r="N103" s="237"/>
      <c r="O103" s="237"/>
      <c r="P103" s="237"/>
      <c r="Q103" s="237"/>
      <c r="R103" s="237"/>
      <c r="S103" s="237"/>
      <c r="T103" s="238"/>
      <c r="U103" s="13"/>
      <c r="V103" s="13"/>
      <c r="W103" s="13"/>
      <c r="X103" s="13"/>
      <c r="Y103" s="13"/>
      <c r="Z103" s="13"/>
      <c r="AA103" s="13"/>
      <c r="AB103" s="13"/>
      <c r="AC103" s="13"/>
      <c r="AD103" s="13"/>
      <c r="AE103" s="13"/>
      <c r="AT103" s="239" t="s">
        <v>184</v>
      </c>
      <c r="AU103" s="239" t="s">
        <v>71</v>
      </c>
      <c r="AV103" s="13" t="s">
        <v>80</v>
      </c>
      <c r="AW103" s="13" t="s">
        <v>32</v>
      </c>
      <c r="AX103" s="13" t="s">
        <v>71</v>
      </c>
      <c r="AY103" s="239" t="s">
        <v>175</v>
      </c>
    </row>
    <row r="104" s="13" customFormat="1">
      <c r="A104" s="13"/>
      <c r="B104" s="228"/>
      <c r="C104" s="229"/>
      <c r="D104" s="230" t="s">
        <v>184</v>
      </c>
      <c r="E104" s="231" t="s">
        <v>19</v>
      </c>
      <c r="F104" s="232" t="s">
        <v>596</v>
      </c>
      <c r="G104" s="229"/>
      <c r="H104" s="233">
        <v>0.48999999999999999</v>
      </c>
      <c r="I104" s="234"/>
      <c r="J104" s="229"/>
      <c r="K104" s="229"/>
      <c r="L104" s="235"/>
      <c r="M104" s="236"/>
      <c r="N104" s="237"/>
      <c r="O104" s="237"/>
      <c r="P104" s="237"/>
      <c r="Q104" s="237"/>
      <c r="R104" s="237"/>
      <c r="S104" s="237"/>
      <c r="T104" s="238"/>
      <c r="U104" s="13"/>
      <c r="V104" s="13"/>
      <c r="W104" s="13"/>
      <c r="X104" s="13"/>
      <c r="Y104" s="13"/>
      <c r="Z104" s="13"/>
      <c r="AA104" s="13"/>
      <c r="AB104" s="13"/>
      <c r="AC104" s="13"/>
      <c r="AD104" s="13"/>
      <c r="AE104" s="13"/>
      <c r="AT104" s="239" t="s">
        <v>184</v>
      </c>
      <c r="AU104" s="239" t="s">
        <v>71</v>
      </c>
      <c r="AV104" s="13" t="s">
        <v>80</v>
      </c>
      <c r="AW104" s="13" t="s">
        <v>32</v>
      </c>
      <c r="AX104" s="13" t="s">
        <v>71</v>
      </c>
      <c r="AY104" s="239" t="s">
        <v>175</v>
      </c>
    </row>
    <row r="105" s="13" customFormat="1">
      <c r="A105" s="13"/>
      <c r="B105" s="228"/>
      <c r="C105" s="229"/>
      <c r="D105" s="230" t="s">
        <v>184</v>
      </c>
      <c r="E105" s="231" t="s">
        <v>19</v>
      </c>
      <c r="F105" s="232" t="s">
        <v>597</v>
      </c>
      <c r="G105" s="229"/>
      <c r="H105" s="233">
        <v>1.1499999999999999</v>
      </c>
      <c r="I105" s="234"/>
      <c r="J105" s="229"/>
      <c r="K105" s="229"/>
      <c r="L105" s="235"/>
      <c r="M105" s="236"/>
      <c r="N105" s="237"/>
      <c r="O105" s="237"/>
      <c r="P105" s="237"/>
      <c r="Q105" s="237"/>
      <c r="R105" s="237"/>
      <c r="S105" s="237"/>
      <c r="T105" s="238"/>
      <c r="U105" s="13"/>
      <c r="V105" s="13"/>
      <c r="W105" s="13"/>
      <c r="X105" s="13"/>
      <c r="Y105" s="13"/>
      <c r="Z105" s="13"/>
      <c r="AA105" s="13"/>
      <c r="AB105" s="13"/>
      <c r="AC105" s="13"/>
      <c r="AD105" s="13"/>
      <c r="AE105" s="13"/>
      <c r="AT105" s="239" t="s">
        <v>184</v>
      </c>
      <c r="AU105" s="239" t="s">
        <v>71</v>
      </c>
      <c r="AV105" s="13" t="s">
        <v>80</v>
      </c>
      <c r="AW105" s="13" t="s">
        <v>32</v>
      </c>
      <c r="AX105" s="13" t="s">
        <v>71</v>
      </c>
      <c r="AY105" s="239" t="s">
        <v>175</v>
      </c>
    </row>
    <row r="106" s="13" customFormat="1">
      <c r="A106" s="13"/>
      <c r="B106" s="228"/>
      <c r="C106" s="229"/>
      <c r="D106" s="230" t="s">
        <v>184</v>
      </c>
      <c r="E106" s="231" t="s">
        <v>19</v>
      </c>
      <c r="F106" s="232" t="s">
        <v>598</v>
      </c>
      <c r="G106" s="229"/>
      <c r="H106" s="233">
        <v>0.40000000000000002</v>
      </c>
      <c r="I106" s="234"/>
      <c r="J106" s="229"/>
      <c r="K106" s="229"/>
      <c r="L106" s="235"/>
      <c r="M106" s="236"/>
      <c r="N106" s="237"/>
      <c r="O106" s="237"/>
      <c r="P106" s="237"/>
      <c r="Q106" s="237"/>
      <c r="R106" s="237"/>
      <c r="S106" s="237"/>
      <c r="T106" s="238"/>
      <c r="U106" s="13"/>
      <c r="V106" s="13"/>
      <c r="W106" s="13"/>
      <c r="X106" s="13"/>
      <c r="Y106" s="13"/>
      <c r="Z106" s="13"/>
      <c r="AA106" s="13"/>
      <c r="AB106" s="13"/>
      <c r="AC106" s="13"/>
      <c r="AD106" s="13"/>
      <c r="AE106" s="13"/>
      <c r="AT106" s="239" t="s">
        <v>184</v>
      </c>
      <c r="AU106" s="239" t="s">
        <v>71</v>
      </c>
      <c r="AV106" s="13" t="s">
        <v>80</v>
      </c>
      <c r="AW106" s="13" t="s">
        <v>32</v>
      </c>
      <c r="AX106" s="13" t="s">
        <v>71</v>
      </c>
      <c r="AY106" s="239" t="s">
        <v>175</v>
      </c>
    </row>
    <row r="107" s="13" customFormat="1">
      <c r="A107" s="13"/>
      <c r="B107" s="228"/>
      <c r="C107" s="229"/>
      <c r="D107" s="230" t="s">
        <v>184</v>
      </c>
      <c r="E107" s="231" t="s">
        <v>19</v>
      </c>
      <c r="F107" s="232" t="s">
        <v>599</v>
      </c>
      <c r="G107" s="229"/>
      <c r="H107" s="233">
        <v>0.25</v>
      </c>
      <c r="I107" s="234"/>
      <c r="J107" s="229"/>
      <c r="K107" s="229"/>
      <c r="L107" s="235"/>
      <c r="M107" s="236"/>
      <c r="N107" s="237"/>
      <c r="O107" s="237"/>
      <c r="P107" s="237"/>
      <c r="Q107" s="237"/>
      <c r="R107" s="237"/>
      <c r="S107" s="237"/>
      <c r="T107" s="238"/>
      <c r="U107" s="13"/>
      <c r="V107" s="13"/>
      <c r="W107" s="13"/>
      <c r="X107" s="13"/>
      <c r="Y107" s="13"/>
      <c r="Z107" s="13"/>
      <c r="AA107" s="13"/>
      <c r="AB107" s="13"/>
      <c r="AC107" s="13"/>
      <c r="AD107" s="13"/>
      <c r="AE107" s="13"/>
      <c r="AT107" s="239" t="s">
        <v>184</v>
      </c>
      <c r="AU107" s="239" t="s">
        <v>71</v>
      </c>
      <c r="AV107" s="13" t="s">
        <v>80</v>
      </c>
      <c r="AW107" s="13" t="s">
        <v>32</v>
      </c>
      <c r="AX107" s="13" t="s">
        <v>71</v>
      </c>
      <c r="AY107" s="239" t="s">
        <v>175</v>
      </c>
    </row>
    <row r="108" s="13" customFormat="1">
      <c r="A108" s="13"/>
      <c r="B108" s="228"/>
      <c r="C108" s="229"/>
      <c r="D108" s="230" t="s">
        <v>184</v>
      </c>
      <c r="E108" s="231" t="s">
        <v>19</v>
      </c>
      <c r="F108" s="232" t="s">
        <v>600</v>
      </c>
      <c r="G108" s="229"/>
      <c r="H108" s="233">
        <v>0.25</v>
      </c>
      <c r="I108" s="234"/>
      <c r="J108" s="229"/>
      <c r="K108" s="229"/>
      <c r="L108" s="235"/>
      <c r="M108" s="236"/>
      <c r="N108" s="237"/>
      <c r="O108" s="237"/>
      <c r="P108" s="237"/>
      <c r="Q108" s="237"/>
      <c r="R108" s="237"/>
      <c r="S108" s="237"/>
      <c r="T108" s="238"/>
      <c r="U108" s="13"/>
      <c r="V108" s="13"/>
      <c r="W108" s="13"/>
      <c r="X108" s="13"/>
      <c r="Y108" s="13"/>
      <c r="Z108" s="13"/>
      <c r="AA108" s="13"/>
      <c r="AB108" s="13"/>
      <c r="AC108" s="13"/>
      <c r="AD108" s="13"/>
      <c r="AE108" s="13"/>
      <c r="AT108" s="239" t="s">
        <v>184</v>
      </c>
      <c r="AU108" s="239" t="s">
        <v>71</v>
      </c>
      <c r="AV108" s="13" t="s">
        <v>80</v>
      </c>
      <c r="AW108" s="13" t="s">
        <v>32</v>
      </c>
      <c r="AX108" s="13" t="s">
        <v>71</v>
      </c>
      <c r="AY108" s="239" t="s">
        <v>175</v>
      </c>
    </row>
    <row r="109" s="13" customFormat="1">
      <c r="A109" s="13"/>
      <c r="B109" s="228"/>
      <c r="C109" s="229"/>
      <c r="D109" s="230" t="s">
        <v>184</v>
      </c>
      <c r="E109" s="231" t="s">
        <v>19</v>
      </c>
      <c r="F109" s="232" t="s">
        <v>601</v>
      </c>
      <c r="G109" s="229"/>
      <c r="H109" s="233">
        <v>0.5</v>
      </c>
      <c r="I109" s="234"/>
      <c r="J109" s="229"/>
      <c r="K109" s="229"/>
      <c r="L109" s="235"/>
      <c r="M109" s="236"/>
      <c r="N109" s="237"/>
      <c r="O109" s="237"/>
      <c r="P109" s="237"/>
      <c r="Q109" s="237"/>
      <c r="R109" s="237"/>
      <c r="S109" s="237"/>
      <c r="T109" s="238"/>
      <c r="U109" s="13"/>
      <c r="V109" s="13"/>
      <c r="W109" s="13"/>
      <c r="X109" s="13"/>
      <c r="Y109" s="13"/>
      <c r="Z109" s="13"/>
      <c r="AA109" s="13"/>
      <c r="AB109" s="13"/>
      <c r="AC109" s="13"/>
      <c r="AD109" s="13"/>
      <c r="AE109" s="13"/>
      <c r="AT109" s="239" t="s">
        <v>184</v>
      </c>
      <c r="AU109" s="239" t="s">
        <v>71</v>
      </c>
      <c r="AV109" s="13" t="s">
        <v>80</v>
      </c>
      <c r="AW109" s="13" t="s">
        <v>32</v>
      </c>
      <c r="AX109" s="13" t="s">
        <v>71</v>
      </c>
      <c r="AY109" s="239" t="s">
        <v>175</v>
      </c>
    </row>
    <row r="110" s="13" customFormat="1">
      <c r="A110" s="13"/>
      <c r="B110" s="228"/>
      <c r="C110" s="229"/>
      <c r="D110" s="230" t="s">
        <v>184</v>
      </c>
      <c r="E110" s="231" t="s">
        <v>19</v>
      </c>
      <c r="F110" s="232" t="s">
        <v>602</v>
      </c>
      <c r="G110" s="229"/>
      <c r="H110" s="233">
        <v>0.20000000000000001</v>
      </c>
      <c r="I110" s="234"/>
      <c r="J110" s="229"/>
      <c r="K110" s="229"/>
      <c r="L110" s="235"/>
      <c r="M110" s="236"/>
      <c r="N110" s="237"/>
      <c r="O110" s="237"/>
      <c r="P110" s="237"/>
      <c r="Q110" s="237"/>
      <c r="R110" s="237"/>
      <c r="S110" s="237"/>
      <c r="T110" s="238"/>
      <c r="U110" s="13"/>
      <c r="V110" s="13"/>
      <c r="W110" s="13"/>
      <c r="X110" s="13"/>
      <c r="Y110" s="13"/>
      <c r="Z110" s="13"/>
      <c r="AA110" s="13"/>
      <c r="AB110" s="13"/>
      <c r="AC110" s="13"/>
      <c r="AD110" s="13"/>
      <c r="AE110" s="13"/>
      <c r="AT110" s="239" t="s">
        <v>184</v>
      </c>
      <c r="AU110" s="239" t="s">
        <v>71</v>
      </c>
      <c r="AV110" s="13" t="s">
        <v>80</v>
      </c>
      <c r="AW110" s="13" t="s">
        <v>32</v>
      </c>
      <c r="AX110" s="13" t="s">
        <v>71</v>
      </c>
      <c r="AY110" s="239" t="s">
        <v>175</v>
      </c>
    </row>
    <row r="111" s="13" customFormat="1">
      <c r="A111" s="13"/>
      <c r="B111" s="228"/>
      <c r="C111" s="229"/>
      <c r="D111" s="230" t="s">
        <v>184</v>
      </c>
      <c r="E111" s="231" t="s">
        <v>19</v>
      </c>
      <c r="F111" s="232" t="s">
        <v>603</v>
      </c>
      <c r="G111" s="229"/>
      <c r="H111" s="233">
        <v>0.25</v>
      </c>
      <c r="I111" s="234"/>
      <c r="J111" s="229"/>
      <c r="K111" s="229"/>
      <c r="L111" s="235"/>
      <c r="M111" s="236"/>
      <c r="N111" s="237"/>
      <c r="O111" s="237"/>
      <c r="P111" s="237"/>
      <c r="Q111" s="237"/>
      <c r="R111" s="237"/>
      <c r="S111" s="237"/>
      <c r="T111" s="238"/>
      <c r="U111" s="13"/>
      <c r="V111" s="13"/>
      <c r="W111" s="13"/>
      <c r="X111" s="13"/>
      <c r="Y111" s="13"/>
      <c r="Z111" s="13"/>
      <c r="AA111" s="13"/>
      <c r="AB111" s="13"/>
      <c r="AC111" s="13"/>
      <c r="AD111" s="13"/>
      <c r="AE111" s="13"/>
      <c r="AT111" s="239" t="s">
        <v>184</v>
      </c>
      <c r="AU111" s="239" t="s">
        <v>71</v>
      </c>
      <c r="AV111" s="13" t="s">
        <v>80</v>
      </c>
      <c r="AW111" s="13" t="s">
        <v>32</v>
      </c>
      <c r="AX111" s="13" t="s">
        <v>71</v>
      </c>
      <c r="AY111" s="239" t="s">
        <v>175</v>
      </c>
    </row>
    <row r="112" s="13" customFormat="1">
      <c r="A112" s="13"/>
      <c r="B112" s="228"/>
      <c r="C112" s="229"/>
      <c r="D112" s="230" t="s">
        <v>184</v>
      </c>
      <c r="E112" s="231" t="s">
        <v>19</v>
      </c>
      <c r="F112" s="232" t="s">
        <v>604</v>
      </c>
      <c r="G112" s="229"/>
      <c r="H112" s="233">
        <v>0.45000000000000001</v>
      </c>
      <c r="I112" s="234"/>
      <c r="J112" s="229"/>
      <c r="K112" s="229"/>
      <c r="L112" s="235"/>
      <c r="M112" s="236"/>
      <c r="N112" s="237"/>
      <c r="O112" s="237"/>
      <c r="P112" s="237"/>
      <c r="Q112" s="237"/>
      <c r="R112" s="237"/>
      <c r="S112" s="237"/>
      <c r="T112" s="238"/>
      <c r="U112" s="13"/>
      <c r="V112" s="13"/>
      <c r="W112" s="13"/>
      <c r="X112" s="13"/>
      <c r="Y112" s="13"/>
      <c r="Z112" s="13"/>
      <c r="AA112" s="13"/>
      <c r="AB112" s="13"/>
      <c r="AC112" s="13"/>
      <c r="AD112" s="13"/>
      <c r="AE112" s="13"/>
      <c r="AT112" s="239" t="s">
        <v>184</v>
      </c>
      <c r="AU112" s="239" t="s">
        <v>71</v>
      </c>
      <c r="AV112" s="13" t="s">
        <v>80</v>
      </c>
      <c r="AW112" s="13" t="s">
        <v>32</v>
      </c>
      <c r="AX112" s="13" t="s">
        <v>71</v>
      </c>
      <c r="AY112" s="239" t="s">
        <v>175</v>
      </c>
    </row>
    <row r="113" s="13" customFormat="1">
      <c r="A113" s="13"/>
      <c r="B113" s="228"/>
      <c r="C113" s="229"/>
      <c r="D113" s="230" t="s">
        <v>184</v>
      </c>
      <c r="E113" s="231" t="s">
        <v>19</v>
      </c>
      <c r="F113" s="232" t="s">
        <v>605</v>
      </c>
      <c r="G113" s="229"/>
      <c r="H113" s="233">
        <v>0.20000000000000001</v>
      </c>
      <c r="I113" s="234"/>
      <c r="J113" s="229"/>
      <c r="K113" s="229"/>
      <c r="L113" s="235"/>
      <c r="M113" s="236"/>
      <c r="N113" s="237"/>
      <c r="O113" s="237"/>
      <c r="P113" s="237"/>
      <c r="Q113" s="237"/>
      <c r="R113" s="237"/>
      <c r="S113" s="237"/>
      <c r="T113" s="238"/>
      <c r="U113" s="13"/>
      <c r="V113" s="13"/>
      <c r="W113" s="13"/>
      <c r="X113" s="13"/>
      <c r="Y113" s="13"/>
      <c r="Z113" s="13"/>
      <c r="AA113" s="13"/>
      <c r="AB113" s="13"/>
      <c r="AC113" s="13"/>
      <c r="AD113" s="13"/>
      <c r="AE113" s="13"/>
      <c r="AT113" s="239" t="s">
        <v>184</v>
      </c>
      <c r="AU113" s="239" t="s">
        <v>71</v>
      </c>
      <c r="AV113" s="13" t="s">
        <v>80</v>
      </c>
      <c r="AW113" s="13" t="s">
        <v>32</v>
      </c>
      <c r="AX113" s="13" t="s">
        <v>71</v>
      </c>
      <c r="AY113" s="239" t="s">
        <v>175</v>
      </c>
    </row>
    <row r="114" s="13" customFormat="1">
      <c r="A114" s="13"/>
      <c r="B114" s="228"/>
      <c r="C114" s="229"/>
      <c r="D114" s="230" t="s">
        <v>184</v>
      </c>
      <c r="E114" s="231" t="s">
        <v>19</v>
      </c>
      <c r="F114" s="232" t="s">
        <v>606</v>
      </c>
      <c r="G114" s="229"/>
      <c r="H114" s="233">
        <v>1.8999999999999999</v>
      </c>
      <c r="I114" s="234"/>
      <c r="J114" s="229"/>
      <c r="K114" s="229"/>
      <c r="L114" s="235"/>
      <c r="M114" s="236"/>
      <c r="N114" s="237"/>
      <c r="O114" s="237"/>
      <c r="P114" s="237"/>
      <c r="Q114" s="237"/>
      <c r="R114" s="237"/>
      <c r="S114" s="237"/>
      <c r="T114" s="238"/>
      <c r="U114" s="13"/>
      <c r="V114" s="13"/>
      <c r="W114" s="13"/>
      <c r="X114" s="13"/>
      <c r="Y114" s="13"/>
      <c r="Z114" s="13"/>
      <c r="AA114" s="13"/>
      <c r="AB114" s="13"/>
      <c r="AC114" s="13"/>
      <c r="AD114" s="13"/>
      <c r="AE114" s="13"/>
      <c r="AT114" s="239" t="s">
        <v>184</v>
      </c>
      <c r="AU114" s="239" t="s">
        <v>71</v>
      </c>
      <c r="AV114" s="13" t="s">
        <v>80</v>
      </c>
      <c r="AW114" s="13" t="s">
        <v>32</v>
      </c>
      <c r="AX114" s="13" t="s">
        <v>71</v>
      </c>
      <c r="AY114" s="239" t="s">
        <v>175</v>
      </c>
    </row>
    <row r="115" s="13" customFormat="1">
      <c r="A115" s="13"/>
      <c r="B115" s="228"/>
      <c r="C115" s="229"/>
      <c r="D115" s="230" t="s">
        <v>184</v>
      </c>
      <c r="E115" s="231" t="s">
        <v>19</v>
      </c>
      <c r="F115" s="232" t="s">
        <v>607</v>
      </c>
      <c r="G115" s="229"/>
      <c r="H115" s="233">
        <v>0.14999999999999999</v>
      </c>
      <c r="I115" s="234"/>
      <c r="J115" s="229"/>
      <c r="K115" s="229"/>
      <c r="L115" s="235"/>
      <c r="M115" s="236"/>
      <c r="N115" s="237"/>
      <c r="O115" s="237"/>
      <c r="P115" s="237"/>
      <c r="Q115" s="237"/>
      <c r="R115" s="237"/>
      <c r="S115" s="237"/>
      <c r="T115" s="238"/>
      <c r="U115" s="13"/>
      <c r="V115" s="13"/>
      <c r="W115" s="13"/>
      <c r="X115" s="13"/>
      <c r="Y115" s="13"/>
      <c r="Z115" s="13"/>
      <c r="AA115" s="13"/>
      <c r="AB115" s="13"/>
      <c r="AC115" s="13"/>
      <c r="AD115" s="13"/>
      <c r="AE115" s="13"/>
      <c r="AT115" s="239" t="s">
        <v>184</v>
      </c>
      <c r="AU115" s="239" t="s">
        <v>71</v>
      </c>
      <c r="AV115" s="13" t="s">
        <v>80</v>
      </c>
      <c r="AW115" s="13" t="s">
        <v>32</v>
      </c>
      <c r="AX115" s="13" t="s">
        <v>71</v>
      </c>
      <c r="AY115" s="239" t="s">
        <v>175</v>
      </c>
    </row>
    <row r="116" s="13" customFormat="1">
      <c r="A116" s="13"/>
      <c r="B116" s="228"/>
      <c r="C116" s="229"/>
      <c r="D116" s="230" t="s">
        <v>184</v>
      </c>
      <c r="E116" s="231" t="s">
        <v>19</v>
      </c>
      <c r="F116" s="232" t="s">
        <v>608</v>
      </c>
      <c r="G116" s="229"/>
      <c r="H116" s="233">
        <v>0.55000000000000004</v>
      </c>
      <c r="I116" s="234"/>
      <c r="J116" s="229"/>
      <c r="K116" s="229"/>
      <c r="L116" s="235"/>
      <c r="M116" s="236"/>
      <c r="N116" s="237"/>
      <c r="O116" s="237"/>
      <c r="P116" s="237"/>
      <c r="Q116" s="237"/>
      <c r="R116" s="237"/>
      <c r="S116" s="237"/>
      <c r="T116" s="238"/>
      <c r="U116" s="13"/>
      <c r="V116" s="13"/>
      <c r="W116" s="13"/>
      <c r="X116" s="13"/>
      <c r="Y116" s="13"/>
      <c r="Z116" s="13"/>
      <c r="AA116" s="13"/>
      <c r="AB116" s="13"/>
      <c r="AC116" s="13"/>
      <c r="AD116" s="13"/>
      <c r="AE116" s="13"/>
      <c r="AT116" s="239" t="s">
        <v>184</v>
      </c>
      <c r="AU116" s="239" t="s">
        <v>71</v>
      </c>
      <c r="AV116" s="13" t="s">
        <v>80</v>
      </c>
      <c r="AW116" s="13" t="s">
        <v>32</v>
      </c>
      <c r="AX116" s="13" t="s">
        <v>71</v>
      </c>
      <c r="AY116" s="239" t="s">
        <v>175</v>
      </c>
    </row>
    <row r="117" s="13" customFormat="1">
      <c r="A117" s="13"/>
      <c r="B117" s="228"/>
      <c r="C117" s="229"/>
      <c r="D117" s="230" t="s">
        <v>184</v>
      </c>
      <c r="E117" s="231" t="s">
        <v>19</v>
      </c>
      <c r="F117" s="232" t="s">
        <v>609</v>
      </c>
      <c r="G117" s="229"/>
      <c r="H117" s="233">
        <v>0.65000000000000002</v>
      </c>
      <c r="I117" s="234"/>
      <c r="J117" s="229"/>
      <c r="K117" s="229"/>
      <c r="L117" s="235"/>
      <c r="M117" s="236"/>
      <c r="N117" s="237"/>
      <c r="O117" s="237"/>
      <c r="P117" s="237"/>
      <c r="Q117" s="237"/>
      <c r="R117" s="237"/>
      <c r="S117" s="237"/>
      <c r="T117" s="238"/>
      <c r="U117" s="13"/>
      <c r="V117" s="13"/>
      <c r="W117" s="13"/>
      <c r="X117" s="13"/>
      <c r="Y117" s="13"/>
      <c r="Z117" s="13"/>
      <c r="AA117" s="13"/>
      <c r="AB117" s="13"/>
      <c r="AC117" s="13"/>
      <c r="AD117" s="13"/>
      <c r="AE117" s="13"/>
      <c r="AT117" s="239" t="s">
        <v>184</v>
      </c>
      <c r="AU117" s="239" t="s">
        <v>71</v>
      </c>
      <c r="AV117" s="13" t="s">
        <v>80</v>
      </c>
      <c r="AW117" s="13" t="s">
        <v>32</v>
      </c>
      <c r="AX117" s="13" t="s">
        <v>71</v>
      </c>
      <c r="AY117" s="239" t="s">
        <v>175</v>
      </c>
    </row>
    <row r="118" s="13" customFormat="1">
      <c r="A118" s="13"/>
      <c r="B118" s="228"/>
      <c r="C118" s="229"/>
      <c r="D118" s="230" t="s">
        <v>184</v>
      </c>
      <c r="E118" s="231" t="s">
        <v>19</v>
      </c>
      <c r="F118" s="232" t="s">
        <v>610</v>
      </c>
      <c r="G118" s="229"/>
      <c r="H118" s="233">
        <v>0.17000000000000001</v>
      </c>
      <c r="I118" s="234"/>
      <c r="J118" s="229"/>
      <c r="K118" s="229"/>
      <c r="L118" s="235"/>
      <c r="M118" s="236"/>
      <c r="N118" s="237"/>
      <c r="O118" s="237"/>
      <c r="P118" s="237"/>
      <c r="Q118" s="237"/>
      <c r="R118" s="237"/>
      <c r="S118" s="237"/>
      <c r="T118" s="238"/>
      <c r="U118" s="13"/>
      <c r="V118" s="13"/>
      <c r="W118" s="13"/>
      <c r="X118" s="13"/>
      <c r="Y118" s="13"/>
      <c r="Z118" s="13"/>
      <c r="AA118" s="13"/>
      <c r="AB118" s="13"/>
      <c r="AC118" s="13"/>
      <c r="AD118" s="13"/>
      <c r="AE118" s="13"/>
      <c r="AT118" s="239" t="s">
        <v>184</v>
      </c>
      <c r="AU118" s="239" t="s">
        <v>71</v>
      </c>
      <c r="AV118" s="13" t="s">
        <v>80</v>
      </c>
      <c r="AW118" s="13" t="s">
        <v>32</v>
      </c>
      <c r="AX118" s="13" t="s">
        <v>71</v>
      </c>
      <c r="AY118" s="239" t="s">
        <v>175</v>
      </c>
    </row>
    <row r="119" s="13" customFormat="1">
      <c r="A119" s="13"/>
      <c r="B119" s="228"/>
      <c r="C119" s="229"/>
      <c r="D119" s="230" t="s">
        <v>184</v>
      </c>
      <c r="E119" s="231" t="s">
        <v>19</v>
      </c>
      <c r="F119" s="232" t="s">
        <v>611</v>
      </c>
      <c r="G119" s="229"/>
      <c r="H119" s="233">
        <v>0.25</v>
      </c>
      <c r="I119" s="234"/>
      <c r="J119" s="229"/>
      <c r="K119" s="229"/>
      <c r="L119" s="235"/>
      <c r="M119" s="236"/>
      <c r="N119" s="237"/>
      <c r="O119" s="237"/>
      <c r="P119" s="237"/>
      <c r="Q119" s="237"/>
      <c r="R119" s="237"/>
      <c r="S119" s="237"/>
      <c r="T119" s="238"/>
      <c r="U119" s="13"/>
      <c r="V119" s="13"/>
      <c r="W119" s="13"/>
      <c r="X119" s="13"/>
      <c r="Y119" s="13"/>
      <c r="Z119" s="13"/>
      <c r="AA119" s="13"/>
      <c r="AB119" s="13"/>
      <c r="AC119" s="13"/>
      <c r="AD119" s="13"/>
      <c r="AE119" s="13"/>
      <c r="AT119" s="239" t="s">
        <v>184</v>
      </c>
      <c r="AU119" s="239" t="s">
        <v>71</v>
      </c>
      <c r="AV119" s="13" t="s">
        <v>80</v>
      </c>
      <c r="AW119" s="13" t="s">
        <v>32</v>
      </c>
      <c r="AX119" s="13" t="s">
        <v>71</v>
      </c>
      <c r="AY119" s="239" t="s">
        <v>175</v>
      </c>
    </row>
    <row r="120" s="13" customFormat="1">
      <c r="A120" s="13"/>
      <c r="B120" s="228"/>
      <c r="C120" s="229"/>
      <c r="D120" s="230" t="s">
        <v>184</v>
      </c>
      <c r="E120" s="231" t="s">
        <v>19</v>
      </c>
      <c r="F120" s="232" t="s">
        <v>612</v>
      </c>
      <c r="G120" s="229"/>
      <c r="H120" s="233">
        <v>0.94999999999999996</v>
      </c>
      <c r="I120" s="234"/>
      <c r="J120" s="229"/>
      <c r="K120" s="229"/>
      <c r="L120" s="235"/>
      <c r="M120" s="236"/>
      <c r="N120" s="237"/>
      <c r="O120" s="237"/>
      <c r="P120" s="237"/>
      <c r="Q120" s="237"/>
      <c r="R120" s="237"/>
      <c r="S120" s="237"/>
      <c r="T120" s="238"/>
      <c r="U120" s="13"/>
      <c r="V120" s="13"/>
      <c r="W120" s="13"/>
      <c r="X120" s="13"/>
      <c r="Y120" s="13"/>
      <c r="Z120" s="13"/>
      <c r="AA120" s="13"/>
      <c r="AB120" s="13"/>
      <c r="AC120" s="13"/>
      <c r="AD120" s="13"/>
      <c r="AE120" s="13"/>
      <c r="AT120" s="239" t="s">
        <v>184</v>
      </c>
      <c r="AU120" s="239" t="s">
        <v>71</v>
      </c>
      <c r="AV120" s="13" t="s">
        <v>80</v>
      </c>
      <c r="AW120" s="13" t="s">
        <v>32</v>
      </c>
      <c r="AX120" s="13" t="s">
        <v>71</v>
      </c>
      <c r="AY120" s="239" t="s">
        <v>175</v>
      </c>
    </row>
    <row r="121" s="13" customFormat="1">
      <c r="A121" s="13"/>
      <c r="B121" s="228"/>
      <c r="C121" s="229"/>
      <c r="D121" s="230" t="s">
        <v>184</v>
      </c>
      <c r="E121" s="231" t="s">
        <v>19</v>
      </c>
      <c r="F121" s="232" t="s">
        <v>613</v>
      </c>
      <c r="G121" s="229"/>
      <c r="H121" s="233">
        <v>0.40000000000000002</v>
      </c>
      <c r="I121" s="234"/>
      <c r="J121" s="229"/>
      <c r="K121" s="229"/>
      <c r="L121" s="235"/>
      <c r="M121" s="236"/>
      <c r="N121" s="237"/>
      <c r="O121" s="237"/>
      <c r="P121" s="237"/>
      <c r="Q121" s="237"/>
      <c r="R121" s="237"/>
      <c r="S121" s="237"/>
      <c r="T121" s="238"/>
      <c r="U121" s="13"/>
      <c r="V121" s="13"/>
      <c r="W121" s="13"/>
      <c r="X121" s="13"/>
      <c r="Y121" s="13"/>
      <c r="Z121" s="13"/>
      <c r="AA121" s="13"/>
      <c r="AB121" s="13"/>
      <c r="AC121" s="13"/>
      <c r="AD121" s="13"/>
      <c r="AE121" s="13"/>
      <c r="AT121" s="239" t="s">
        <v>184</v>
      </c>
      <c r="AU121" s="239" t="s">
        <v>71</v>
      </c>
      <c r="AV121" s="13" t="s">
        <v>80</v>
      </c>
      <c r="AW121" s="13" t="s">
        <v>32</v>
      </c>
      <c r="AX121" s="13" t="s">
        <v>71</v>
      </c>
      <c r="AY121" s="239" t="s">
        <v>175</v>
      </c>
    </row>
    <row r="122" s="13" customFormat="1">
      <c r="A122" s="13"/>
      <c r="B122" s="228"/>
      <c r="C122" s="229"/>
      <c r="D122" s="230" t="s">
        <v>184</v>
      </c>
      <c r="E122" s="231" t="s">
        <v>19</v>
      </c>
      <c r="F122" s="232" t="s">
        <v>614</v>
      </c>
      <c r="G122" s="229"/>
      <c r="H122" s="233">
        <v>0.20000000000000001</v>
      </c>
      <c r="I122" s="234"/>
      <c r="J122" s="229"/>
      <c r="K122" s="229"/>
      <c r="L122" s="235"/>
      <c r="M122" s="236"/>
      <c r="N122" s="237"/>
      <c r="O122" s="237"/>
      <c r="P122" s="237"/>
      <c r="Q122" s="237"/>
      <c r="R122" s="237"/>
      <c r="S122" s="237"/>
      <c r="T122" s="238"/>
      <c r="U122" s="13"/>
      <c r="V122" s="13"/>
      <c r="W122" s="13"/>
      <c r="X122" s="13"/>
      <c r="Y122" s="13"/>
      <c r="Z122" s="13"/>
      <c r="AA122" s="13"/>
      <c r="AB122" s="13"/>
      <c r="AC122" s="13"/>
      <c r="AD122" s="13"/>
      <c r="AE122" s="13"/>
      <c r="AT122" s="239" t="s">
        <v>184</v>
      </c>
      <c r="AU122" s="239" t="s">
        <v>71</v>
      </c>
      <c r="AV122" s="13" t="s">
        <v>80</v>
      </c>
      <c r="AW122" s="13" t="s">
        <v>32</v>
      </c>
      <c r="AX122" s="13" t="s">
        <v>71</v>
      </c>
      <c r="AY122" s="239" t="s">
        <v>175</v>
      </c>
    </row>
    <row r="123" s="13" customFormat="1">
      <c r="A123" s="13"/>
      <c r="B123" s="228"/>
      <c r="C123" s="229"/>
      <c r="D123" s="230" t="s">
        <v>184</v>
      </c>
      <c r="E123" s="231" t="s">
        <v>19</v>
      </c>
      <c r="F123" s="232" t="s">
        <v>615</v>
      </c>
      <c r="G123" s="229"/>
      <c r="H123" s="233">
        <v>1.22</v>
      </c>
      <c r="I123" s="234"/>
      <c r="J123" s="229"/>
      <c r="K123" s="229"/>
      <c r="L123" s="235"/>
      <c r="M123" s="236"/>
      <c r="N123" s="237"/>
      <c r="O123" s="237"/>
      <c r="P123" s="237"/>
      <c r="Q123" s="237"/>
      <c r="R123" s="237"/>
      <c r="S123" s="237"/>
      <c r="T123" s="238"/>
      <c r="U123" s="13"/>
      <c r="V123" s="13"/>
      <c r="W123" s="13"/>
      <c r="X123" s="13"/>
      <c r="Y123" s="13"/>
      <c r="Z123" s="13"/>
      <c r="AA123" s="13"/>
      <c r="AB123" s="13"/>
      <c r="AC123" s="13"/>
      <c r="AD123" s="13"/>
      <c r="AE123" s="13"/>
      <c r="AT123" s="239" t="s">
        <v>184</v>
      </c>
      <c r="AU123" s="239" t="s">
        <v>71</v>
      </c>
      <c r="AV123" s="13" t="s">
        <v>80</v>
      </c>
      <c r="AW123" s="13" t="s">
        <v>32</v>
      </c>
      <c r="AX123" s="13" t="s">
        <v>71</v>
      </c>
      <c r="AY123" s="239" t="s">
        <v>175</v>
      </c>
    </row>
    <row r="124" s="13" customFormat="1">
      <c r="A124" s="13"/>
      <c r="B124" s="228"/>
      <c r="C124" s="229"/>
      <c r="D124" s="230" t="s">
        <v>184</v>
      </c>
      <c r="E124" s="231" t="s">
        <v>19</v>
      </c>
      <c r="F124" s="232" t="s">
        <v>616</v>
      </c>
      <c r="G124" s="229"/>
      <c r="H124" s="233">
        <v>0.29999999999999999</v>
      </c>
      <c r="I124" s="234"/>
      <c r="J124" s="229"/>
      <c r="K124" s="229"/>
      <c r="L124" s="235"/>
      <c r="M124" s="236"/>
      <c r="N124" s="237"/>
      <c r="O124" s="237"/>
      <c r="P124" s="237"/>
      <c r="Q124" s="237"/>
      <c r="R124" s="237"/>
      <c r="S124" s="237"/>
      <c r="T124" s="238"/>
      <c r="U124" s="13"/>
      <c r="V124" s="13"/>
      <c r="W124" s="13"/>
      <c r="X124" s="13"/>
      <c r="Y124" s="13"/>
      <c r="Z124" s="13"/>
      <c r="AA124" s="13"/>
      <c r="AB124" s="13"/>
      <c r="AC124" s="13"/>
      <c r="AD124" s="13"/>
      <c r="AE124" s="13"/>
      <c r="AT124" s="239" t="s">
        <v>184</v>
      </c>
      <c r="AU124" s="239" t="s">
        <v>71</v>
      </c>
      <c r="AV124" s="13" t="s">
        <v>80</v>
      </c>
      <c r="AW124" s="13" t="s">
        <v>32</v>
      </c>
      <c r="AX124" s="13" t="s">
        <v>71</v>
      </c>
      <c r="AY124" s="239" t="s">
        <v>175</v>
      </c>
    </row>
    <row r="125" s="13" customFormat="1">
      <c r="A125" s="13"/>
      <c r="B125" s="228"/>
      <c r="C125" s="229"/>
      <c r="D125" s="230" t="s">
        <v>184</v>
      </c>
      <c r="E125" s="231" t="s">
        <v>19</v>
      </c>
      <c r="F125" s="232" t="s">
        <v>617</v>
      </c>
      <c r="G125" s="229"/>
      <c r="H125" s="233">
        <v>0.35999999999999999</v>
      </c>
      <c r="I125" s="234"/>
      <c r="J125" s="229"/>
      <c r="K125" s="229"/>
      <c r="L125" s="235"/>
      <c r="M125" s="236"/>
      <c r="N125" s="237"/>
      <c r="O125" s="237"/>
      <c r="P125" s="237"/>
      <c r="Q125" s="237"/>
      <c r="R125" s="237"/>
      <c r="S125" s="237"/>
      <c r="T125" s="238"/>
      <c r="U125" s="13"/>
      <c r="V125" s="13"/>
      <c r="W125" s="13"/>
      <c r="X125" s="13"/>
      <c r="Y125" s="13"/>
      <c r="Z125" s="13"/>
      <c r="AA125" s="13"/>
      <c r="AB125" s="13"/>
      <c r="AC125" s="13"/>
      <c r="AD125" s="13"/>
      <c r="AE125" s="13"/>
      <c r="AT125" s="239" t="s">
        <v>184</v>
      </c>
      <c r="AU125" s="239" t="s">
        <v>71</v>
      </c>
      <c r="AV125" s="13" t="s">
        <v>80</v>
      </c>
      <c r="AW125" s="13" t="s">
        <v>32</v>
      </c>
      <c r="AX125" s="13" t="s">
        <v>71</v>
      </c>
      <c r="AY125" s="239" t="s">
        <v>175</v>
      </c>
    </row>
    <row r="126" s="13" customFormat="1">
      <c r="A126" s="13"/>
      <c r="B126" s="228"/>
      <c r="C126" s="229"/>
      <c r="D126" s="230" t="s">
        <v>184</v>
      </c>
      <c r="E126" s="231" t="s">
        <v>19</v>
      </c>
      <c r="F126" s="232" t="s">
        <v>618</v>
      </c>
      <c r="G126" s="229"/>
      <c r="H126" s="233">
        <v>0.35999999999999999</v>
      </c>
      <c r="I126" s="234"/>
      <c r="J126" s="229"/>
      <c r="K126" s="229"/>
      <c r="L126" s="235"/>
      <c r="M126" s="236"/>
      <c r="N126" s="237"/>
      <c r="O126" s="237"/>
      <c r="P126" s="237"/>
      <c r="Q126" s="237"/>
      <c r="R126" s="237"/>
      <c r="S126" s="237"/>
      <c r="T126" s="238"/>
      <c r="U126" s="13"/>
      <c r="V126" s="13"/>
      <c r="W126" s="13"/>
      <c r="X126" s="13"/>
      <c r="Y126" s="13"/>
      <c r="Z126" s="13"/>
      <c r="AA126" s="13"/>
      <c r="AB126" s="13"/>
      <c r="AC126" s="13"/>
      <c r="AD126" s="13"/>
      <c r="AE126" s="13"/>
      <c r="AT126" s="239" t="s">
        <v>184</v>
      </c>
      <c r="AU126" s="239" t="s">
        <v>71</v>
      </c>
      <c r="AV126" s="13" t="s">
        <v>80</v>
      </c>
      <c r="AW126" s="13" t="s">
        <v>32</v>
      </c>
      <c r="AX126" s="13" t="s">
        <v>71</v>
      </c>
      <c r="AY126" s="239" t="s">
        <v>175</v>
      </c>
    </row>
    <row r="127" s="13" customFormat="1">
      <c r="A127" s="13"/>
      <c r="B127" s="228"/>
      <c r="C127" s="229"/>
      <c r="D127" s="230" t="s">
        <v>184</v>
      </c>
      <c r="E127" s="231" t="s">
        <v>19</v>
      </c>
      <c r="F127" s="232" t="s">
        <v>619</v>
      </c>
      <c r="G127" s="229"/>
      <c r="H127" s="233">
        <v>0.17000000000000001</v>
      </c>
      <c r="I127" s="234"/>
      <c r="J127" s="229"/>
      <c r="K127" s="229"/>
      <c r="L127" s="235"/>
      <c r="M127" s="236"/>
      <c r="N127" s="237"/>
      <c r="O127" s="237"/>
      <c r="P127" s="237"/>
      <c r="Q127" s="237"/>
      <c r="R127" s="237"/>
      <c r="S127" s="237"/>
      <c r="T127" s="238"/>
      <c r="U127" s="13"/>
      <c r="V127" s="13"/>
      <c r="W127" s="13"/>
      <c r="X127" s="13"/>
      <c r="Y127" s="13"/>
      <c r="Z127" s="13"/>
      <c r="AA127" s="13"/>
      <c r="AB127" s="13"/>
      <c r="AC127" s="13"/>
      <c r="AD127" s="13"/>
      <c r="AE127" s="13"/>
      <c r="AT127" s="239" t="s">
        <v>184</v>
      </c>
      <c r="AU127" s="239" t="s">
        <v>71</v>
      </c>
      <c r="AV127" s="13" t="s">
        <v>80</v>
      </c>
      <c r="AW127" s="13" t="s">
        <v>32</v>
      </c>
      <c r="AX127" s="13" t="s">
        <v>71</v>
      </c>
      <c r="AY127" s="239" t="s">
        <v>175</v>
      </c>
    </row>
    <row r="128" s="13" customFormat="1">
      <c r="A128" s="13"/>
      <c r="B128" s="228"/>
      <c r="C128" s="229"/>
      <c r="D128" s="230" t="s">
        <v>184</v>
      </c>
      <c r="E128" s="231" t="s">
        <v>19</v>
      </c>
      <c r="F128" s="232" t="s">
        <v>620</v>
      </c>
      <c r="G128" s="229"/>
      <c r="H128" s="233">
        <v>0.23000000000000001</v>
      </c>
      <c r="I128" s="234"/>
      <c r="J128" s="229"/>
      <c r="K128" s="229"/>
      <c r="L128" s="235"/>
      <c r="M128" s="236"/>
      <c r="N128" s="237"/>
      <c r="O128" s="237"/>
      <c r="P128" s="237"/>
      <c r="Q128" s="237"/>
      <c r="R128" s="237"/>
      <c r="S128" s="237"/>
      <c r="T128" s="238"/>
      <c r="U128" s="13"/>
      <c r="V128" s="13"/>
      <c r="W128" s="13"/>
      <c r="X128" s="13"/>
      <c r="Y128" s="13"/>
      <c r="Z128" s="13"/>
      <c r="AA128" s="13"/>
      <c r="AB128" s="13"/>
      <c r="AC128" s="13"/>
      <c r="AD128" s="13"/>
      <c r="AE128" s="13"/>
      <c r="AT128" s="239" t="s">
        <v>184</v>
      </c>
      <c r="AU128" s="239" t="s">
        <v>71</v>
      </c>
      <c r="AV128" s="13" t="s">
        <v>80</v>
      </c>
      <c r="AW128" s="13" t="s">
        <v>32</v>
      </c>
      <c r="AX128" s="13" t="s">
        <v>71</v>
      </c>
      <c r="AY128" s="239" t="s">
        <v>175</v>
      </c>
    </row>
    <row r="129" s="13" customFormat="1">
      <c r="A129" s="13"/>
      <c r="B129" s="228"/>
      <c r="C129" s="229"/>
      <c r="D129" s="230" t="s">
        <v>184</v>
      </c>
      <c r="E129" s="231" t="s">
        <v>19</v>
      </c>
      <c r="F129" s="232" t="s">
        <v>621</v>
      </c>
      <c r="G129" s="229"/>
      <c r="H129" s="233">
        <v>0.56999999999999995</v>
      </c>
      <c r="I129" s="234"/>
      <c r="J129" s="229"/>
      <c r="K129" s="229"/>
      <c r="L129" s="235"/>
      <c r="M129" s="236"/>
      <c r="N129" s="237"/>
      <c r="O129" s="237"/>
      <c r="P129" s="237"/>
      <c r="Q129" s="237"/>
      <c r="R129" s="237"/>
      <c r="S129" s="237"/>
      <c r="T129" s="238"/>
      <c r="U129" s="13"/>
      <c r="V129" s="13"/>
      <c r="W129" s="13"/>
      <c r="X129" s="13"/>
      <c r="Y129" s="13"/>
      <c r="Z129" s="13"/>
      <c r="AA129" s="13"/>
      <c r="AB129" s="13"/>
      <c r="AC129" s="13"/>
      <c r="AD129" s="13"/>
      <c r="AE129" s="13"/>
      <c r="AT129" s="239" t="s">
        <v>184</v>
      </c>
      <c r="AU129" s="239" t="s">
        <v>71</v>
      </c>
      <c r="AV129" s="13" t="s">
        <v>80</v>
      </c>
      <c r="AW129" s="13" t="s">
        <v>32</v>
      </c>
      <c r="AX129" s="13" t="s">
        <v>71</v>
      </c>
      <c r="AY129" s="239" t="s">
        <v>175</v>
      </c>
    </row>
    <row r="130" s="13" customFormat="1">
      <c r="A130" s="13"/>
      <c r="B130" s="228"/>
      <c r="C130" s="229"/>
      <c r="D130" s="230" t="s">
        <v>184</v>
      </c>
      <c r="E130" s="231" t="s">
        <v>19</v>
      </c>
      <c r="F130" s="232" t="s">
        <v>622</v>
      </c>
      <c r="G130" s="229"/>
      <c r="H130" s="233">
        <v>0.495</v>
      </c>
      <c r="I130" s="234"/>
      <c r="J130" s="229"/>
      <c r="K130" s="229"/>
      <c r="L130" s="235"/>
      <c r="M130" s="236"/>
      <c r="N130" s="237"/>
      <c r="O130" s="237"/>
      <c r="P130" s="237"/>
      <c r="Q130" s="237"/>
      <c r="R130" s="237"/>
      <c r="S130" s="237"/>
      <c r="T130" s="238"/>
      <c r="U130" s="13"/>
      <c r="V130" s="13"/>
      <c r="W130" s="13"/>
      <c r="X130" s="13"/>
      <c r="Y130" s="13"/>
      <c r="Z130" s="13"/>
      <c r="AA130" s="13"/>
      <c r="AB130" s="13"/>
      <c r="AC130" s="13"/>
      <c r="AD130" s="13"/>
      <c r="AE130" s="13"/>
      <c r="AT130" s="239" t="s">
        <v>184</v>
      </c>
      <c r="AU130" s="239" t="s">
        <v>71</v>
      </c>
      <c r="AV130" s="13" t="s">
        <v>80</v>
      </c>
      <c r="AW130" s="13" t="s">
        <v>32</v>
      </c>
      <c r="AX130" s="13" t="s">
        <v>71</v>
      </c>
      <c r="AY130" s="239" t="s">
        <v>175</v>
      </c>
    </row>
    <row r="131" s="13" customFormat="1">
      <c r="A131" s="13"/>
      <c r="B131" s="228"/>
      <c r="C131" s="229"/>
      <c r="D131" s="230" t="s">
        <v>184</v>
      </c>
      <c r="E131" s="231" t="s">
        <v>19</v>
      </c>
      <c r="F131" s="232" t="s">
        <v>623</v>
      </c>
      <c r="G131" s="229"/>
      <c r="H131" s="233">
        <v>0.41499999999999998</v>
      </c>
      <c r="I131" s="234"/>
      <c r="J131" s="229"/>
      <c r="K131" s="229"/>
      <c r="L131" s="235"/>
      <c r="M131" s="236"/>
      <c r="N131" s="237"/>
      <c r="O131" s="237"/>
      <c r="P131" s="237"/>
      <c r="Q131" s="237"/>
      <c r="R131" s="237"/>
      <c r="S131" s="237"/>
      <c r="T131" s="238"/>
      <c r="U131" s="13"/>
      <c r="V131" s="13"/>
      <c r="W131" s="13"/>
      <c r="X131" s="13"/>
      <c r="Y131" s="13"/>
      <c r="Z131" s="13"/>
      <c r="AA131" s="13"/>
      <c r="AB131" s="13"/>
      <c r="AC131" s="13"/>
      <c r="AD131" s="13"/>
      <c r="AE131" s="13"/>
      <c r="AT131" s="239" t="s">
        <v>184</v>
      </c>
      <c r="AU131" s="239" t="s">
        <v>71</v>
      </c>
      <c r="AV131" s="13" t="s">
        <v>80</v>
      </c>
      <c r="AW131" s="13" t="s">
        <v>32</v>
      </c>
      <c r="AX131" s="13" t="s">
        <v>71</v>
      </c>
      <c r="AY131" s="239" t="s">
        <v>175</v>
      </c>
    </row>
    <row r="132" s="13" customFormat="1">
      <c r="A132" s="13"/>
      <c r="B132" s="228"/>
      <c r="C132" s="229"/>
      <c r="D132" s="230" t="s">
        <v>184</v>
      </c>
      <c r="E132" s="231" t="s">
        <v>19</v>
      </c>
      <c r="F132" s="232" t="s">
        <v>624</v>
      </c>
      <c r="G132" s="229"/>
      <c r="H132" s="233">
        <v>0.29999999999999999</v>
      </c>
      <c r="I132" s="234"/>
      <c r="J132" s="229"/>
      <c r="K132" s="229"/>
      <c r="L132" s="235"/>
      <c r="M132" s="236"/>
      <c r="N132" s="237"/>
      <c r="O132" s="237"/>
      <c r="P132" s="237"/>
      <c r="Q132" s="237"/>
      <c r="R132" s="237"/>
      <c r="S132" s="237"/>
      <c r="T132" s="238"/>
      <c r="U132" s="13"/>
      <c r="V132" s="13"/>
      <c r="W132" s="13"/>
      <c r="X132" s="13"/>
      <c r="Y132" s="13"/>
      <c r="Z132" s="13"/>
      <c r="AA132" s="13"/>
      <c r="AB132" s="13"/>
      <c r="AC132" s="13"/>
      <c r="AD132" s="13"/>
      <c r="AE132" s="13"/>
      <c r="AT132" s="239" t="s">
        <v>184</v>
      </c>
      <c r="AU132" s="239" t="s">
        <v>71</v>
      </c>
      <c r="AV132" s="13" t="s">
        <v>80</v>
      </c>
      <c r="AW132" s="13" t="s">
        <v>32</v>
      </c>
      <c r="AX132" s="13" t="s">
        <v>71</v>
      </c>
      <c r="AY132" s="239" t="s">
        <v>175</v>
      </c>
    </row>
    <row r="133" s="13" customFormat="1">
      <c r="A133" s="13"/>
      <c r="B133" s="228"/>
      <c r="C133" s="229"/>
      <c r="D133" s="230" t="s">
        <v>184</v>
      </c>
      <c r="E133" s="231" t="s">
        <v>19</v>
      </c>
      <c r="F133" s="232" t="s">
        <v>625</v>
      </c>
      <c r="G133" s="229"/>
      <c r="H133" s="233">
        <v>0.155</v>
      </c>
      <c r="I133" s="234"/>
      <c r="J133" s="229"/>
      <c r="K133" s="229"/>
      <c r="L133" s="235"/>
      <c r="M133" s="236"/>
      <c r="N133" s="237"/>
      <c r="O133" s="237"/>
      <c r="P133" s="237"/>
      <c r="Q133" s="237"/>
      <c r="R133" s="237"/>
      <c r="S133" s="237"/>
      <c r="T133" s="238"/>
      <c r="U133" s="13"/>
      <c r="V133" s="13"/>
      <c r="W133" s="13"/>
      <c r="X133" s="13"/>
      <c r="Y133" s="13"/>
      <c r="Z133" s="13"/>
      <c r="AA133" s="13"/>
      <c r="AB133" s="13"/>
      <c r="AC133" s="13"/>
      <c r="AD133" s="13"/>
      <c r="AE133" s="13"/>
      <c r="AT133" s="239" t="s">
        <v>184</v>
      </c>
      <c r="AU133" s="239" t="s">
        <v>71</v>
      </c>
      <c r="AV133" s="13" t="s">
        <v>80</v>
      </c>
      <c r="AW133" s="13" t="s">
        <v>32</v>
      </c>
      <c r="AX133" s="13" t="s">
        <v>71</v>
      </c>
      <c r="AY133" s="239" t="s">
        <v>175</v>
      </c>
    </row>
    <row r="134" s="13" customFormat="1">
      <c r="A134" s="13"/>
      <c r="B134" s="228"/>
      <c r="C134" s="229"/>
      <c r="D134" s="230" t="s">
        <v>184</v>
      </c>
      <c r="E134" s="231" t="s">
        <v>19</v>
      </c>
      <c r="F134" s="232" t="s">
        <v>626</v>
      </c>
      <c r="G134" s="229"/>
      <c r="H134" s="233">
        <v>0.29999999999999999</v>
      </c>
      <c r="I134" s="234"/>
      <c r="J134" s="229"/>
      <c r="K134" s="229"/>
      <c r="L134" s="235"/>
      <c r="M134" s="236"/>
      <c r="N134" s="237"/>
      <c r="O134" s="237"/>
      <c r="P134" s="237"/>
      <c r="Q134" s="237"/>
      <c r="R134" s="237"/>
      <c r="S134" s="237"/>
      <c r="T134" s="238"/>
      <c r="U134" s="13"/>
      <c r="V134" s="13"/>
      <c r="W134" s="13"/>
      <c r="X134" s="13"/>
      <c r="Y134" s="13"/>
      <c r="Z134" s="13"/>
      <c r="AA134" s="13"/>
      <c r="AB134" s="13"/>
      <c r="AC134" s="13"/>
      <c r="AD134" s="13"/>
      <c r="AE134" s="13"/>
      <c r="AT134" s="239" t="s">
        <v>184</v>
      </c>
      <c r="AU134" s="239" t="s">
        <v>71</v>
      </c>
      <c r="AV134" s="13" t="s">
        <v>80</v>
      </c>
      <c r="AW134" s="13" t="s">
        <v>32</v>
      </c>
      <c r="AX134" s="13" t="s">
        <v>71</v>
      </c>
      <c r="AY134" s="239" t="s">
        <v>175</v>
      </c>
    </row>
    <row r="135" s="13" customFormat="1">
      <c r="A135" s="13"/>
      <c r="B135" s="228"/>
      <c r="C135" s="229"/>
      <c r="D135" s="230" t="s">
        <v>184</v>
      </c>
      <c r="E135" s="231" t="s">
        <v>19</v>
      </c>
      <c r="F135" s="232" t="s">
        <v>627</v>
      </c>
      <c r="G135" s="229"/>
      <c r="H135" s="233">
        <v>0.29999999999999999</v>
      </c>
      <c r="I135" s="234"/>
      <c r="J135" s="229"/>
      <c r="K135" s="229"/>
      <c r="L135" s="235"/>
      <c r="M135" s="236"/>
      <c r="N135" s="237"/>
      <c r="O135" s="237"/>
      <c r="P135" s="237"/>
      <c r="Q135" s="237"/>
      <c r="R135" s="237"/>
      <c r="S135" s="237"/>
      <c r="T135" s="238"/>
      <c r="U135" s="13"/>
      <c r="V135" s="13"/>
      <c r="W135" s="13"/>
      <c r="X135" s="13"/>
      <c r="Y135" s="13"/>
      <c r="Z135" s="13"/>
      <c r="AA135" s="13"/>
      <c r="AB135" s="13"/>
      <c r="AC135" s="13"/>
      <c r="AD135" s="13"/>
      <c r="AE135" s="13"/>
      <c r="AT135" s="239" t="s">
        <v>184</v>
      </c>
      <c r="AU135" s="239" t="s">
        <v>71</v>
      </c>
      <c r="AV135" s="13" t="s">
        <v>80</v>
      </c>
      <c r="AW135" s="13" t="s">
        <v>32</v>
      </c>
      <c r="AX135" s="13" t="s">
        <v>71</v>
      </c>
      <c r="AY135" s="239" t="s">
        <v>175</v>
      </c>
    </row>
    <row r="136" s="13" customFormat="1">
      <c r="A136" s="13"/>
      <c r="B136" s="228"/>
      <c r="C136" s="229"/>
      <c r="D136" s="230" t="s">
        <v>184</v>
      </c>
      <c r="E136" s="231" t="s">
        <v>19</v>
      </c>
      <c r="F136" s="232" t="s">
        <v>628</v>
      </c>
      <c r="G136" s="229"/>
      <c r="H136" s="233">
        <v>0.10000000000000001</v>
      </c>
      <c r="I136" s="234"/>
      <c r="J136" s="229"/>
      <c r="K136" s="229"/>
      <c r="L136" s="235"/>
      <c r="M136" s="236"/>
      <c r="N136" s="237"/>
      <c r="O136" s="237"/>
      <c r="P136" s="237"/>
      <c r="Q136" s="237"/>
      <c r="R136" s="237"/>
      <c r="S136" s="237"/>
      <c r="T136" s="238"/>
      <c r="U136" s="13"/>
      <c r="V136" s="13"/>
      <c r="W136" s="13"/>
      <c r="X136" s="13"/>
      <c r="Y136" s="13"/>
      <c r="Z136" s="13"/>
      <c r="AA136" s="13"/>
      <c r="AB136" s="13"/>
      <c r="AC136" s="13"/>
      <c r="AD136" s="13"/>
      <c r="AE136" s="13"/>
      <c r="AT136" s="239" t="s">
        <v>184</v>
      </c>
      <c r="AU136" s="239" t="s">
        <v>71</v>
      </c>
      <c r="AV136" s="13" t="s">
        <v>80</v>
      </c>
      <c r="AW136" s="13" t="s">
        <v>32</v>
      </c>
      <c r="AX136" s="13" t="s">
        <v>71</v>
      </c>
      <c r="AY136" s="239" t="s">
        <v>175</v>
      </c>
    </row>
    <row r="137" s="14" customFormat="1">
      <c r="A137" s="14"/>
      <c r="B137" s="240"/>
      <c r="C137" s="241"/>
      <c r="D137" s="230" t="s">
        <v>184</v>
      </c>
      <c r="E137" s="242" t="s">
        <v>19</v>
      </c>
      <c r="F137" s="243" t="s">
        <v>190</v>
      </c>
      <c r="G137" s="241"/>
      <c r="H137" s="244">
        <v>18.855</v>
      </c>
      <c r="I137" s="245"/>
      <c r="J137" s="241"/>
      <c r="K137" s="241"/>
      <c r="L137" s="246"/>
      <c r="M137" s="247"/>
      <c r="N137" s="248"/>
      <c r="O137" s="248"/>
      <c r="P137" s="248"/>
      <c r="Q137" s="248"/>
      <c r="R137" s="248"/>
      <c r="S137" s="248"/>
      <c r="T137" s="249"/>
      <c r="U137" s="14"/>
      <c r="V137" s="14"/>
      <c r="W137" s="14"/>
      <c r="X137" s="14"/>
      <c r="Y137" s="14"/>
      <c r="Z137" s="14"/>
      <c r="AA137" s="14"/>
      <c r="AB137" s="14"/>
      <c r="AC137" s="14"/>
      <c r="AD137" s="14"/>
      <c r="AE137" s="14"/>
      <c r="AT137" s="250" t="s">
        <v>184</v>
      </c>
      <c r="AU137" s="250" t="s">
        <v>71</v>
      </c>
      <c r="AV137" s="14" t="s">
        <v>118</v>
      </c>
      <c r="AW137" s="14" t="s">
        <v>32</v>
      </c>
      <c r="AX137" s="14" t="s">
        <v>78</v>
      </c>
      <c r="AY137" s="250" t="s">
        <v>175</v>
      </c>
    </row>
    <row r="138" s="2" customFormat="1" ht="76.35" customHeight="1">
      <c r="A138" s="39"/>
      <c r="B138" s="40"/>
      <c r="C138" s="215" t="s">
        <v>80</v>
      </c>
      <c r="D138" s="215" t="s">
        <v>178</v>
      </c>
      <c r="E138" s="216" t="s">
        <v>342</v>
      </c>
      <c r="F138" s="217" t="s">
        <v>629</v>
      </c>
      <c r="G138" s="218" t="s">
        <v>212</v>
      </c>
      <c r="H138" s="219">
        <v>2280</v>
      </c>
      <c r="I138" s="220"/>
      <c r="J138" s="221">
        <f>ROUND(I138*H138,2)</f>
        <v>0</v>
      </c>
      <c r="K138" s="217" t="s">
        <v>182</v>
      </c>
      <c r="L138" s="45"/>
      <c r="M138" s="222" t="s">
        <v>19</v>
      </c>
      <c r="N138" s="223" t="s">
        <v>42</v>
      </c>
      <c r="O138" s="85"/>
      <c r="P138" s="224">
        <f>O138*H138</f>
        <v>0</v>
      </c>
      <c r="Q138" s="224">
        <v>0</v>
      </c>
      <c r="R138" s="224">
        <f>Q138*H138</f>
        <v>0</v>
      </c>
      <c r="S138" s="224">
        <v>0</v>
      </c>
      <c r="T138" s="225">
        <f>S138*H138</f>
        <v>0</v>
      </c>
      <c r="U138" s="39"/>
      <c r="V138" s="39"/>
      <c r="W138" s="39"/>
      <c r="X138" s="39"/>
      <c r="Y138" s="39"/>
      <c r="Z138" s="39"/>
      <c r="AA138" s="39"/>
      <c r="AB138" s="39"/>
      <c r="AC138" s="39"/>
      <c r="AD138" s="39"/>
      <c r="AE138" s="39"/>
      <c r="AR138" s="226" t="s">
        <v>118</v>
      </c>
      <c r="AT138" s="226" t="s">
        <v>178</v>
      </c>
      <c r="AU138" s="226" t="s">
        <v>71</v>
      </c>
      <c r="AY138" s="18" t="s">
        <v>175</v>
      </c>
      <c r="BE138" s="227">
        <f>IF(N138="základní",J138,0)</f>
        <v>0</v>
      </c>
      <c r="BF138" s="227">
        <f>IF(N138="snížená",J138,0)</f>
        <v>0</v>
      </c>
      <c r="BG138" s="227">
        <f>IF(N138="zákl. přenesená",J138,0)</f>
        <v>0</v>
      </c>
      <c r="BH138" s="227">
        <f>IF(N138="sníž. přenesená",J138,0)</f>
        <v>0</v>
      </c>
      <c r="BI138" s="227">
        <f>IF(N138="nulová",J138,0)</f>
        <v>0</v>
      </c>
      <c r="BJ138" s="18" t="s">
        <v>78</v>
      </c>
      <c r="BK138" s="227">
        <f>ROUND(I138*H138,2)</f>
        <v>0</v>
      </c>
      <c r="BL138" s="18" t="s">
        <v>118</v>
      </c>
      <c r="BM138" s="226" t="s">
        <v>630</v>
      </c>
    </row>
    <row r="139" s="13" customFormat="1">
      <c r="A139" s="13"/>
      <c r="B139" s="228"/>
      <c r="C139" s="229"/>
      <c r="D139" s="230" t="s">
        <v>184</v>
      </c>
      <c r="E139" s="231" t="s">
        <v>19</v>
      </c>
      <c r="F139" s="232" t="s">
        <v>631</v>
      </c>
      <c r="G139" s="229"/>
      <c r="H139" s="233">
        <v>180</v>
      </c>
      <c r="I139" s="234"/>
      <c r="J139" s="229"/>
      <c r="K139" s="229"/>
      <c r="L139" s="235"/>
      <c r="M139" s="236"/>
      <c r="N139" s="237"/>
      <c r="O139" s="237"/>
      <c r="P139" s="237"/>
      <c r="Q139" s="237"/>
      <c r="R139" s="237"/>
      <c r="S139" s="237"/>
      <c r="T139" s="238"/>
      <c r="U139" s="13"/>
      <c r="V139" s="13"/>
      <c r="W139" s="13"/>
      <c r="X139" s="13"/>
      <c r="Y139" s="13"/>
      <c r="Z139" s="13"/>
      <c r="AA139" s="13"/>
      <c r="AB139" s="13"/>
      <c r="AC139" s="13"/>
      <c r="AD139" s="13"/>
      <c r="AE139" s="13"/>
      <c r="AT139" s="239" t="s">
        <v>184</v>
      </c>
      <c r="AU139" s="239" t="s">
        <v>71</v>
      </c>
      <c r="AV139" s="13" t="s">
        <v>80</v>
      </c>
      <c r="AW139" s="13" t="s">
        <v>32</v>
      </c>
      <c r="AX139" s="13" t="s">
        <v>71</v>
      </c>
      <c r="AY139" s="239" t="s">
        <v>175</v>
      </c>
    </row>
    <row r="140" s="13" customFormat="1">
      <c r="A140" s="13"/>
      <c r="B140" s="228"/>
      <c r="C140" s="229"/>
      <c r="D140" s="230" t="s">
        <v>184</v>
      </c>
      <c r="E140" s="231" t="s">
        <v>19</v>
      </c>
      <c r="F140" s="232" t="s">
        <v>632</v>
      </c>
      <c r="G140" s="229"/>
      <c r="H140" s="233">
        <v>180</v>
      </c>
      <c r="I140" s="234"/>
      <c r="J140" s="229"/>
      <c r="K140" s="229"/>
      <c r="L140" s="235"/>
      <c r="M140" s="236"/>
      <c r="N140" s="237"/>
      <c r="O140" s="237"/>
      <c r="P140" s="237"/>
      <c r="Q140" s="237"/>
      <c r="R140" s="237"/>
      <c r="S140" s="237"/>
      <c r="T140" s="238"/>
      <c r="U140" s="13"/>
      <c r="V140" s="13"/>
      <c r="W140" s="13"/>
      <c r="X140" s="13"/>
      <c r="Y140" s="13"/>
      <c r="Z140" s="13"/>
      <c r="AA140" s="13"/>
      <c r="AB140" s="13"/>
      <c r="AC140" s="13"/>
      <c r="AD140" s="13"/>
      <c r="AE140" s="13"/>
      <c r="AT140" s="239" t="s">
        <v>184</v>
      </c>
      <c r="AU140" s="239" t="s">
        <v>71</v>
      </c>
      <c r="AV140" s="13" t="s">
        <v>80</v>
      </c>
      <c r="AW140" s="13" t="s">
        <v>32</v>
      </c>
      <c r="AX140" s="13" t="s">
        <v>71</v>
      </c>
      <c r="AY140" s="239" t="s">
        <v>175</v>
      </c>
    </row>
    <row r="141" s="13" customFormat="1">
      <c r="A141" s="13"/>
      <c r="B141" s="228"/>
      <c r="C141" s="229"/>
      <c r="D141" s="230" t="s">
        <v>184</v>
      </c>
      <c r="E141" s="231" t="s">
        <v>19</v>
      </c>
      <c r="F141" s="232" t="s">
        <v>633</v>
      </c>
      <c r="G141" s="229"/>
      <c r="H141" s="233">
        <v>180</v>
      </c>
      <c r="I141" s="234"/>
      <c r="J141" s="229"/>
      <c r="K141" s="229"/>
      <c r="L141" s="235"/>
      <c r="M141" s="236"/>
      <c r="N141" s="237"/>
      <c r="O141" s="237"/>
      <c r="P141" s="237"/>
      <c r="Q141" s="237"/>
      <c r="R141" s="237"/>
      <c r="S141" s="237"/>
      <c r="T141" s="238"/>
      <c r="U141" s="13"/>
      <c r="V141" s="13"/>
      <c r="W141" s="13"/>
      <c r="X141" s="13"/>
      <c r="Y141" s="13"/>
      <c r="Z141" s="13"/>
      <c r="AA141" s="13"/>
      <c r="AB141" s="13"/>
      <c r="AC141" s="13"/>
      <c r="AD141" s="13"/>
      <c r="AE141" s="13"/>
      <c r="AT141" s="239" t="s">
        <v>184</v>
      </c>
      <c r="AU141" s="239" t="s">
        <v>71</v>
      </c>
      <c r="AV141" s="13" t="s">
        <v>80</v>
      </c>
      <c r="AW141" s="13" t="s">
        <v>32</v>
      </c>
      <c r="AX141" s="13" t="s">
        <v>71</v>
      </c>
      <c r="AY141" s="239" t="s">
        <v>175</v>
      </c>
    </row>
    <row r="142" s="13" customFormat="1">
      <c r="A142" s="13"/>
      <c r="B142" s="228"/>
      <c r="C142" s="229"/>
      <c r="D142" s="230" t="s">
        <v>184</v>
      </c>
      <c r="E142" s="231" t="s">
        <v>19</v>
      </c>
      <c r="F142" s="232" t="s">
        <v>634</v>
      </c>
      <c r="G142" s="229"/>
      <c r="H142" s="233">
        <v>180</v>
      </c>
      <c r="I142" s="234"/>
      <c r="J142" s="229"/>
      <c r="K142" s="229"/>
      <c r="L142" s="235"/>
      <c r="M142" s="236"/>
      <c r="N142" s="237"/>
      <c r="O142" s="237"/>
      <c r="P142" s="237"/>
      <c r="Q142" s="237"/>
      <c r="R142" s="237"/>
      <c r="S142" s="237"/>
      <c r="T142" s="238"/>
      <c r="U142" s="13"/>
      <c r="V142" s="13"/>
      <c r="W142" s="13"/>
      <c r="X142" s="13"/>
      <c r="Y142" s="13"/>
      <c r="Z142" s="13"/>
      <c r="AA142" s="13"/>
      <c r="AB142" s="13"/>
      <c r="AC142" s="13"/>
      <c r="AD142" s="13"/>
      <c r="AE142" s="13"/>
      <c r="AT142" s="239" t="s">
        <v>184</v>
      </c>
      <c r="AU142" s="239" t="s">
        <v>71</v>
      </c>
      <c r="AV142" s="13" t="s">
        <v>80</v>
      </c>
      <c r="AW142" s="13" t="s">
        <v>32</v>
      </c>
      <c r="AX142" s="13" t="s">
        <v>71</v>
      </c>
      <c r="AY142" s="239" t="s">
        <v>175</v>
      </c>
    </row>
    <row r="143" s="13" customFormat="1">
      <c r="A143" s="13"/>
      <c r="B143" s="228"/>
      <c r="C143" s="229"/>
      <c r="D143" s="230" t="s">
        <v>184</v>
      </c>
      <c r="E143" s="231" t="s">
        <v>19</v>
      </c>
      <c r="F143" s="232" t="s">
        <v>635</v>
      </c>
      <c r="G143" s="229"/>
      <c r="H143" s="233">
        <v>200</v>
      </c>
      <c r="I143" s="234"/>
      <c r="J143" s="229"/>
      <c r="K143" s="229"/>
      <c r="L143" s="235"/>
      <c r="M143" s="236"/>
      <c r="N143" s="237"/>
      <c r="O143" s="237"/>
      <c r="P143" s="237"/>
      <c r="Q143" s="237"/>
      <c r="R143" s="237"/>
      <c r="S143" s="237"/>
      <c r="T143" s="238"/>
      <c r="U143" s="13"/>
      <c r="V143" s="13"/>
      <c r="W143" s="13"/>
      <c r="X143" s="13"/>
      <c r="Y143" s="13"/>
      <c r="Z143" s="13"/>
      <c r="AA143" s="13"/>
      <c r="AB143" s="13"/>
      <c r="AC143" s="13"/>
      <c r="AD143" s="13"/>
      <c r="AE143" s="13"/>
      <c r="AT143" s="239" t="s">
        <v>184</v>
      </c>
      <c r="AU143" s="239" t="s">
        <v>71</v>
      </c>
      <c r="AV143" s="13" t="s">
        <v>80</v>
      </c>
      <c r="AW143" s="13" t="s">
        <v>32</v>
      </c>
      <c r="AX143" s="13" t="s">
        <v>71</v>
      </c>
      <c r="AY143" s="239" t="s">
        <v>175</v>
      </c>
    </row>
    <row r="144" s="13" customFormat="1">
      <c r="A144" s="13"/>
      <c r="B144" s="228"/>
      <c r="C144" s="229"/>
      <c r="D144" s="230" t="s">
        <v>184</v>
      </c>
      <c r="E144" s="231" t="s">
        <v>19</v>
      </c>
      <c r="F144" s="232" t="s">
        <v>636</v>
      </c>
      <c r="G144" s="229"/>
      <c r="H144" s="233">
        <v>240</v>
      </c>
      <c r="I144" s="234"/>
      <c r="J144" s="229"/>
      <c r="K144" s="229"/>
      <c r="L144" s="235"/>
      <c r="M144" s="236"/>
      <c r="N144" s="237"/>
      <c r="O144" s="237"/>
      <c r="P144" s="237"/>
      <c r="Q144" s="237"/>
      <c r="R144" s="237"/>
      <c r="S144" s="237"/>
      <c r="T144" s="238"/>
      <c r="U144" s="13"/>
      <c r="V144" s="13"/>
      <c r="W144" s="13"/>
      <c r="X144" s="13"/>
      <c r="Y144" s="13"/>
      <c r="Z144" s="13"/>
      <c r="AA144" s="13"/>
      <c r="AB144" s="13"/>
      <c r="AC144" s="13"/>
      <c r="AD144" s="13"/>
      <c r="AE144" s="13"/>
      <c r="AT144" s="239" t="s">
        <v>184</v>
      </c>
      <c r="AU144" s="239" t="s">
        <v>71</v>
      </c>
      <c r="AV144" s="13" t="s">
        <v>80</v>
      </c>
      <c r="AW144" s="13" t="s">
        <v>32</v>
      </c>
      <c r="AX144" s="13" t="s">
        <v>71</v>
      </c>
      <c r="AY144" s="239" t="s">
        <v>175</v>
      </c>
    </row>
    <row r="145" s="13" customFormat="1">
      <c r="A145" s="13"/>
      <c r="B145" s="228"/>
      <c r="C145" s="229"/>
      <c r="D145" s="230" t="s">
        <v>184</v>
      </c>
      <c r="E145" s="231" t="s">
        <v>19</v>
      </c>
      <c r="F145" s="232" t="s">
        <v>637</v>
      </c>
      <c r="G145" s="229"/>
      <c r="H145" s="233">
        <v>400</v>
      </c>
      <c r="I145" s="234"/>
      <c r="J145" s="229"/>
      <c r="K145" s="229"/>
      <c r="L145" s="235"/>
      <c r="M145" s="236"/>
      <c r="N145" s="237"/>
      <c r="O145" s="237"/>
      <c r="P145" s="237"/>
      <c r="Q145" s="237"/>
      <c r="R145" s="237"/>
      <c r="S145" s="237"/>
      <c r="T145" s="238"/>
      <c r="U145" s="13"/>
      <c r="V145" s="13"/>
      <c r="W145" s="13"/>
      <c r="X145" s="13"/>
      <c r="Y145" s="13"/>
      <c r="Z145" s="13"/>
      <c r="AA145" s="13"/>
      <c r="AB145" s="13"/>
      <c r="AC145" s="13"/>
      <c r="AD145" s="13"/>
      <c r="AE145" s="13"/>
      <c r="AT145" s="239" t="s">
        <v>184</v>
      </c>
      <c r="AU145" s="239" t="s">
        <v>71</v>
      </c>
      <c r="AV145" s="13" t="s">
        <v>80</v>
      </c>
      <c r="AW145" s="13" t="s">
        <v>32</v>
      </c>
      <c r="AX145" s="13" t="s">
        <v>71</v>
      </c>
      <c r="AY145" s="239" t="s">
        <v>175</v>
      </c>
    </row>
    <row r="146" s="13" customFormat="1">
      <c r="A146" s="13"/>
      <c r="B146" s="228"/>
      <c r="C146" s="229"/>
      <c r="D146" s="230" t="s">
        <v>184</v>
      </c>
      <c r="E146" s="231" t="s">
        <v>19</v>
      </c>
      <c r="F146" s="232" t="s">
        <v>638</v>
      </c>
      <c r="G146" s="229"/>
      <c r="H146" s="233">
        <v>360</v>
      </c>
      <c r="I146" s="234"/>
      <c r="J146" s="229"/>
      <c r="K146" s="229"/>
      <c r="L146" s="235"/>
      <c r="M146" s="236"/>
      <c r="N146" s="237"/>
      <c r="O146" s="237"/>
      <c r="P146" s="237"/>
      <c r="Q146" s="237"/>
      <c r="R146" s="237"/>
      <c r="S146" s="237"/>
      <c r="T146" s="238"/>
      <c r="U146" s="13"/>
      <c r="V146" s="13"/>
      <c r="W146" s="13"/>
      <c r="X146" s="13"/>
      <c r="Y146" s="13"/>
      <c r="Z146" s="13"/>
      <c r="AA146" s="13"/>
      <c r="AB146" s="13"/>
      <c r="AC146" s="13"/>
      <c r="AD146" s="13"/>
      <c r="AE146" s="13"/>
      <c r="AT146" s="239" t="s">
        <v>184</v>
      </c>
      <c r="AU146" s="239" t="s">
        <v>71</v>
      </c>
      <c r="AV146" s="13" t="s">
        <v>80</v>
      </c>
      <c r="AW146" s="13" t="s">
        <v>32</v>
      </c>
      <c r="AX146" s="13" t="s">
        <v>71</v>
      </c>
      <c r="AY146" s="239" t="s">
        <v>175</v>
      </c>
    </row>
    <row r="147" s="13" customFormat="1">
      <c r="A147" s="13"/>
      <c r="B147" s="228"/>
      <c r="C147" s="229"/>
      <c r="D147" s="230" t="s">
        <v>184</v>
      </c>
      <c r="E147" s="231" t="s">
        <v>19</v>
      </c>
      <c r="F147" s="232" t="s">
        <v>639</v>
      </c>
      <c r="G147" s="229"/>
      <c r="H147" s="233">
        <v>180</v>
      </c>
      <c r="I147" s="234"/>
      <c r="J147" s="229"/>
      <c r="K147" s="229"/>
      <c r="L147" s="235"/>
      <c r="M147" s="236"/>
      <c r="N147" s="237"/>
      <c r="O147" s="237"/>
      <c r="P147" s="237"/>
      <c r="Q147" s="237"/>
      <c r="R147" s="237"/>
      <c r="S147" s="237"/>
      <c r="T147" s="238"/>
      <c r="U147" s="13"/>
      <c r="V147" s="13"/>
      <c r="W147" s="13"/>
      <c r="X147" s="13"/>
      <c r="Y147" s="13"/>
      <c r="Z147" s="13"/>
      <c r="AA147" s="13"/>
      <c r="AB147" s="13"/>
      <c r="AC147" s="13"/>
      <c r="AD147" s="13"/>
      <c r="AE147" s="13"/>
      <c r="AT147" s="239" t="s">
        <v>184</v>
      </c>
      <c r="AU147" s="239" t="s">
        <v>71</v>
      </c>
      <c r="AV147" s="13" t="s">
        <v>80</v>
      </c>
      <c r="AW147" s="13" t="s">
        <v>32</v>
      </c>
      <c r="AX147" s="13" t="s">
        <v>71</v>
      </c>
      <c r="AY147" s="239" t="s">
        <v>175</v>
      </c>
    </row>
    <row r="148" s="13" customFormat="1">
      <c r="A148" s="13"/>
      <c r="B148" s="228"/>
      <c r="C148" s="229"/>
      <c r="D148" s="230" t="s">
        <v>184</v>
      </c>
      <c r="E148" s="231" t="s">
        <v>19</v>
      </c>
      <c r="F148" s="232" t="s">
        <v>640</v>
      </c>
      <c r="G148" s="229"/>
      <c r="H148" s="233">
        <v>180</v>
      </c>
      <c r="I148" s="234"/>
      <c r="J148" s="229"/>
      <c r="K148" s="229"/>
      <c r="L148" s="235"/>
      <c r="M148" s="236"/>
      <c r="N148" s="237"/>
      <c r="O148" s="237"/>
      <c r="P148" s="237"/>
      <c r="Q148" s="237"/>
      <c r="R148" s="237"/>
      <c r="S148" s="237"/>
      <c r="T148" s="238"/>
      <c r="U148" s="13"/>
      <c r="V148" s="13"/>
      <c r="W148" s="13"/>
      <c r="X148" s="13"/>
      <c r="Y148" s="13"/>
      <c r="Z148" s="13"/>
      <c r="AA148" s="13"/>
      <c r="AB148" s="13"/>
      <c r="AC148" s="13"/>
      <c r="AD148" s="13"/>
      <c r="AE148" s="13"/>
      <c r="AT148" s="239" t="s">
        <v>184</v>
      </c>
      <c r="AU148" s="239" t="s">
        <v>71</v>
      </c>
      <c r="AV148" s="13" t="s">
        <v>80</v>
      </c>
      <c r="AW148" s="13" t="s">
        <v>32</v>
      </c>
      <c r="AX148" s="13" t="s">
        <v>71</v>
      </c>
      <c r="AY148" s="239" t="s">
        <v>175</v>
      </c>
    </row>
    <row r="149" s="13" customFormat="1">
      <c r="A149" s="13"/>
      <c r="B149" s="228"/>
      <c r="C149" s="229"/>
      <c r="D149" s="230" t="s">
        <v>184</v>
      </c>
      <c r="E149" s="231" t="s">
        <v>19</v>
      </c>
      <c r="F149" s="232" t="s">
        <v>641</v>
      </c>
      <c r="G149" s="229"/>
      <c r="H149" s="233">
        <v>0</v>
      </c>
      <c r="I149" s="234"/>
      <c r="J149" s="229"/>
      <c r="K149" s="229"/>
      <c r="L149" s="235"/>
      <c r="M149" s="236"/>
      <c r="N149" s="237"/>
      <c r="O149" s="237"/>
      <c r="P149" s="237"/>
      <c r="Q149" s="237"/>
      <c r="R149" s="237"/>
      <c r="S149" s="237"/>
      <c r="T149" s="238"/>
      <c r="U149" s="13"/>
      <c r="V149" s="13"/>
      <c r="W149" s="13"/>
      <c r="X149" s="13"/>
      <c r="Y149" s="13"/>
      <c r="Z149" s="13"/>
      <c r="AA149" s="13"/>
      <c r="AB149" s="13"/>
      <c r="AC149" s="13"/>
      <c r="AD149" s="13"/>
      <c r="AE149" s="13"/>
      <c r="AT149" s="239" t="s">
        <v>184</v>
      </c>
      <c r="AU149" s="239" t="s">
        <v>71</v>
      </c>
      <c r="AV149" s="13" t="s">
        <v>80</v>
      </c>
      <c r="AW149" s="13" t="s">
        <v>32</v>
      </c>
      <c r="AX149" s="13" t="s">
        <v>71</v>
      </c>
      <c r="AY149" s="239" t="s">
        <v>175</v>
      </c>
    </row>
    <row r="150" s="14" customFormat="1">
      <c r="A150" s="14"/>
      <c r="B150" s="240"/>
      <c r="C150" s="241"/>
      <c r="D150" s="230" t="s">
        <v>184</v>
      </c>
      <c r="E150" s="242" t="s">
        <v>19</v>
      </c>
      <c r="F150" s="243" t="s">
        <v>190</v>
      </c>
      <c r="G150" s="241"/>
      <c r="H150" s="244">
        <v>2280</v>
      </c>
      <c r="I150" s="245"/>
      <c r="J150" s="241"/>
      <c r="K150" s="241"/>
      <c r="L150" s="246"/>
      <c r="M150" s="247"/>
      <c r="N150" s="248"/>
      <c r="O150" s="248"/>
      <c r="P150" s="248"/>
      <c r="Q150" s="248"/>
      <c r="R150" s="248"/>
      <c r="S150" s="248"/>
      <c r="T150" s="249"/>
      <c r="U150" s="14"/>
      <c r="V150" s="14"/>
      <c r="W150" s="14"/>
      <c r="X150" s="14"/>
      <c r="Y150" s="14"/>
      <c r="Z150" s="14"/>
      <c r="AA150" s="14"/>
      <c r="AB150" s="14"/>
      <c r="AC150" s="14"/>
      <c r="AD150" s="14"/>
      <c r="AE150" s="14"/>
      <c r="AT150" s="250" t="s">
        <v>184</v>
      </c>
      <c r="AU150" s="250" t="s">
        <v>71</v>
      </c>
      <c r="AV150" s="14" t="s">
        <v>118</v>
      </c>
      <c r="AW150" s="14" t="s">
        <v>32</v>
      </c>
      <c r="AX150" s="14" t="s">
        <v>78</v>
      </c>
      <c r="AY150" s="250" t="s">
        <v>175</v>
      </c>
    </row>
    <row r="151" s="2" customFormat="1" ht="37.8" customHeight="1">
      <c r="A151" s="39"/>
      <c r="B151" s="40"/>
      <c r="C151" s="215" t="s">
        <v>87</v>
      </c>
      <c r="D151" s="215" t="s">
        <v>178</v>
      </c>
      <c r="E151" s="216" t="s">
        <v>194</v>
      </c>
      <c r="F151" s="217" t="s">
        <v>195</v>
      </c>
      <c r="G151" s="218" t="s">
        <v>196</v>
      </c>
      <c r="H151" s="219">
        <v>800</v>
      </c>
      <c r="I151" s="220"/>
      <c r="J151" s="221">
        <f>ROUND(I151*H151,2)</f>
        <v>0</v>
      </c>
      <c r="K151" s="217" t="s">
        <v>182</v>
      </c>
      <c r="L151" s="45"/>
      <c r="M151" s="222" t="s">
        <v>19</v>
      </c>
      <c r="N151" s="223" t="s">
        <v>42</v>
      </c>
      <c r="O151" s="85"/>
      <c r="P151" s="224">
        <f>O151*H151</f>
        <v>0</v>
      </c>
      <c r="Q151" s="224">
        <v>0</v>
      </c>
      <c r="R151" s="224">
        <f>Q151*H151</f>
        <v>0</v>
      </c>
      <c r="S151" s="224">
        <v>0</v>
      </c>
      <c r="T151" s="225">
        <f>S151*H151</f>
        <v>0</v>
      </c>
      <c r="U151" s="39"/>
      <c r="V151" s="39"/>
      <c r="W151" s="39"/>
      <c r="X151" s="39"/>
      <c r="Y151" s="39"/>
      <c r="Z151" s="39"/>
      <c r="AA151" s="39"/>
      <c r="AB151" s="39"/>
      <c r="AC151" s="39"/>
      <c r="AD151" s="39"/>
      <c r="AE151" s="39"/>
      <c r="AR151" s="226" t="s">
        <v>118</v>
      </c>
      <c r="AT151" s="226" t="s">
        <v>178</v>
      </c>
      <c r="AU151" s="226" t="s">
        <v>71</v>
      </c>
      <c r="AY151" s="18" t="s">
        <v>175</v>
      </c>
      <c r="BE151" s="227">
        <f>IF(N151="základní",J151,0)</f>
        <v>0</v>
      </c>
      <c r="BF151" s="227">
        <f>IF(N151="snížená",J151,0)</f>
        <v>0</v>
      </c>
      <c r="BG151" s="227">
        <f>IF(N151="zákl. přenesená",J151,0)</f>
        <v>0</v>
      </c>
      <c r="BH151" s="227">
        <f>IF(N151="sníž. přenesená",J151,0)</f>
        <v>0</v>
      </c>
      <c r="BI151" s="227">
        <f>IF(N151="nulová",J151,0)</f>
        <v>0</v>
      </c>
      <c r="BJ151" s="18" t="s">
        <v>78</v>
      </c>
      <c r="BK151" s="227">
        <f>ROUND(I151*H151,2)</f>
        <v>0</v>
      </c>
      <c r="BL151" s="18" t="s">
        <v>118</v>
      </c>
      <c r="BM151" s="226" t="s">
        <v>642</v>
      </c>
    </row>
    <row r="152" s="2" customFormat="1" ht="16.5" customHeight="1">
      <c r="A152" s="39"/>
      <c r="B152" s="40"/>
      <c r="C152" s="251" t="s">
        <v>118</v>
      </c>
      <c r="D152" s="251" t="s">
        <v>199</v>
      </c>
      <c r="E152" s="252" t="s">
        <v>317</v>
      </c>
      <c r="F152" s="253" t="s">
        <v>318</v>
      </c>
      <c r="G152" s="254" t="s">
        <v>202</v>
      </c>
      <c r="H152" s="255">
        <v>1152</v>
      </c>
      <c r="I152" s="256"/>
      <c r="J152" s="257">
        <f>ROUND(I152*H152,2)</f>
        <v>0</v>
      </c>
      <c r="K152" s="253" t="s">
        <v>182</v>
      </c>
      <c r="L152" s="258"/>
      <c r="M152" s="259" t="s">
        <v>19</v>
      </c>
      <c r="N152" s="260" t="s">
        <v>42</v>
      </c>
      <c r="O152" s="85"/>
      <c r="P152" s="224">
        <f>O152*H152</f>
        <v>0</v>
      </c>
      <c r="Q152" s="224">
        <v>1</v>
      </c>
      <c r="R152" s="224">
        <f>Q152*H152</f>
        <v>1152</v>
      </c>
      <c r="S152" s="224">
        <v>0</v>
      </c>
      <c r="T152" s="225">
        <f>S152*H152</f>
        <v>0</v>
      </c>
      <c r="U152" s="39"/>
      <c r="V152" s="39"/>
      <c r="W152" s="39"/>
      <c r="X152" s="39"/>
      <c r="Y152" s="39"/>
      <c r="Z152" s="39"/>
      <c r="AA152" s="39"/>
      <c r="AB152" s="39"/>
      <c r="AC152" s="39"/>
      <c r="AD152" s="39"/>
      <c r="AE152" s="39"/>
      <c r="AR152" s="226" t="s">
        <v>203</v>
      </c>
      <c r="AT152" s="226" t="s">
        <v>199</v>
      </c>
      <c r="AU152" s="226" t="s">
        <v>71</v>
      </c>
      <c r="AY152" s="18" t="s">
        <v>175</v>
      </c>
      <c r="BE152" s="227">
        <f>IF(N152="základní",J152,0)</f>
        <v>0</v>
      </c>
      <c r="BF152" s="227">
        <f>IF(N152="snížená",J152,0)</f>
        <v>0</v>
      </c>
      <c r="BG152" s="227">
        <f>IF(N152="zákl. přenesená",J152,0)</f>
        <v>0</v>
      </c>
      <c r="BH152" s="227">
        <f>IF(N152="sníž. přenesená",J152,0)</f>
        <v>0</v>
      </c>
      <c r="BI152" s="227">
        <f>IF(N152="nulová",J152,0)</f>
        <v>0</v>
      </c>
      <c r="BJ152" s="18" t="s">
        <v>78</v>
      </c>
      <c r="BK152" s="227">
        <f>ROUND(I152*H152,2)</f>
        <v>0</v>
      </c>
      <c r="BL152" s="18" t="s">
        <v>118</v>
      </c>
      <c r="BM152" s="226" t="s">
        <v>643</v>
      </c>
    </row>
    <row r="153" s="13" customFormat="1">
      <c r="A153" s="13"/>
      <c r="B153" s="228"/>
      <c r="C153" s="229"/>
      <c r="D153" s="230" t="s">
        <v>184</v>
      </c>
      <c r="E153" s="231" t="s">
        <v>19</v>
      </c>
      <c r="F153" s="232" t="s">
        <v>644</v>
      </c>
      <c r="G153" s="229"/>
      <c r="H153" s="233">
        <v>1152</v>
      </c>
      <c r="I153" s="234"/>
      <c r="J153" s="229"/>
      <c r="K153" s="229"/>
      <c r="L153" s="235"/>
      <c r="M153" s="236"/>
      <c r="N153" s="237"/>
      <c r="O153" s="237"/>
      <c r="P153" s="237"/>
      <c r="Q153" s="237"/>
      <c r="R153" s="237"/>
      <c r="S153" s="237"/>
      <c r="T153" s="238"/>
      <c r="U153" s="13"/>
      <c r="V153" s="13"/>
      <c r="W153" s="13"/>
      <c r="X153" s="13"/>
      <c r="Y153" s="13"/>
      <c r="Z153" s="13"/>
      <c r="AA153" s="13"/>
      <c r="AB153" s="13"/>
      <c r="AC153" s="13"/>
      <c r="AD153" s="13"/>
      <c r="AE153" s="13"/>
      <c r="AT153" s="239" t="s">
        <v>184</v>
      </c>
      <c r="AU153" s="239" t="s">
        <v>71</v>
      </c>
      <c r="AV153" s="13" t="s">
        <v>80</v>
      </c>
      <c r="AW153" s="13" t="s">
        <v>32</v>
      </c>
      <c r="AX153" s="13" t="s">
        <v>78</v>
      </c>
      <c r="AY153" s="239" t="s">
        <v>175</v>
      </c>
    </row>
    <row r="154" s="2" customFormat="1" ht="24.15" customHeight="1">
      <c r="A154" s="39"/>
      <c r="B154" s="40"/>
      <c r="C154" s="215" t="s">
        <v>176</v>
      </c>
      <c r="D154" s="215" t="s">
        <v>178</v>
      </c>
      <c r="E154" s="216" t="s">
        <v>645</v>
      </c>
      <c r="F154" s="217" t="s">
        <v>646</v>
      </c>
      <c r="G154" s="218" t="s">
        <v>244</v>
      </c>
      <c r="H154" s="219">
        <v>41</v>
      </c>
      <c r="I154" s="220"/>
      <c r="J154" s="221">
        <f>ROUND(I154*H154,2)</f>
        <v>0</v>
      </c>
      <c r="K154" s="217" t="s">
        <v>182</v>
      </c>
      <c r="L154" s="45"/>
      <c r="M154" s="222" t="s">
        <v>19</v>
      </c>
      <c r="N154" s="223" t="s">
        <v>42</v>
      </c>
      <c r="O154" s="85"/>
      <c r="P154" s="224">
        <f>O154*H154</f>
        <v>0</v>
      </c>
      <c r="Q154" s="224">
        <v>0</v>
      </c>
      <c r="R154" s="224">
        <f>Q154*H154</f>
        <v>0</v>
      </c>
      <c r="S154" s="224">
        <v>0</v>
      </c>
      <c r="T154" s="225">
        <f>S154*H154</f>
        <v>0</v>
      </c>
      <c r="U154" s="39"/>
      <c r="V154" s="39"/>
      <c r="W154" s="39"/>
      <c r="X154" s="39"/>
      <c r="Y154" s="39"/>
      <c r="Z154" s="39"/>
      <c r="AA154" s="39"/>
      <c r="AB154" s="39"/>
      <c r="AC154" s="39"/>
      <c r="AD154" s="39"/>
      <c r="AE154" s="39"/>
      <c r="AR154" s="226" t="s">
        <v>118</v>
      </c>
      <c r="AT154" s="226" t="s">
        <v>178</v>
      </c>
      <c r="AU154" s="226" t="s">
        <v>71</v>
      </c>
      <c r="AY154" s="18" t="s">
        <v>175</v>
      </c>
      <c r="BE154" s="227">
        <f>IF(N154="základní",J154,0)</f>
        <v>0</v>
      </c>
      <c r="BF154" s="227">
        <f>IF(N154="snížená",J154,0)</f>
        <v>0</v>
      </c>
      <c r="BG154" s="227">
        <f>IF(N154="zákl. přenesená",J154,0)</f>
        <v>0</v>
      </c>
      <c r="BH154" s="227">
        <f>IF(N154="sníž. přenesená",J154,0)</f>
        <v>0</v>
      </c>
      <c r="BI154" s="227">
        <f>IF(N154="nulová",J154,0)</f>
        <v>0</v>
      </c>
      <c r="BJ154" s="18" t="s">
        <v>78</v>
      </c>
      <c r="BK154" s="227">
        <f>ROUND(I154*H154,2)</f>
        <v>0</v>
      </c>
      <c r="BL154" s="18" t="s">
        <v>118</v>
      </c>
      <c r="BM154" s="226" t="s">
        <v>647</v>
      </c>
    </row>
    <row r="155" s="13" customFormat="1">
      <c r="A155" s="13"/>
      <c r="B155" s="228"/>
      <c r="C155" s="229"/>
      <c r="D155" s="230" t="s">
        <v>184</v>
      </c>
      <c r="E155" s="231" t="s">
        <v>19</v>
      </c>
      <c r="F155" s="232" t="s">
        <v>648</v>
      </c>
      <c r="G155" s="229"/>
      <c r="H155" s="233">
        <v>41</v>
      </c>
      <c r="I155" s="234"/>
      <c r="J155" s="229"/>
      <c r="K155" s="229"/>
      <c r="L155" s="235"/>
      <c r="M155" s="236"/>
      <c r="N155" s="237"/>
      <c r="O155" s="237"/>
      <c r="P155" s="237"/>
      <c r="Q155" s="237"/>
      <c r="R155" s="237"/>
      <c r="S155" s="237"/>
      <c r="T155" s="238"/>
      <c r="U155" s="13"/>
      <c r="V155" s="13"/>
      <c r="W155" s="13"/>
      <c r="X155" s="13"/>
      <c r="Y155" s="13"/>
      <c r="Z155" s="13"/>
      <c r="AA155" s="13"/>
      <c r="AB155" s="13"/>
      <c r="AC155" s="13"/>
      <c r="AD155" s="13"/>
      <c r="AE155" s="13"/>
      <c r="AT155" s="239" t="s">
        <v>184</v>
      </c>
      <c r="AU155" s="239" t="s">
        <v>71</v>
      </c>
      <c r="AV155" s="13" t="s">
        <v>80</v>
      </c>
      <c r="AW155" s="13" t="s">
        <v>32</v>
      </c>
      <c r="AX155" s="13" t="s">
        <v>78</v>
      </c>
      <c r="AY155" s="239" t="s">
        <v>175</v>
      </c>
    </row>
    <row r="156" s="2" customFormat="1" ht="16.5" customHeight="1">
      <c r="A156" s="39"/>
      <c r="B156" s="40"/>
      <c r="C156" s="215" t="s">
        <v>209</v>
      </c>
      <c r="D156" s="215" t="s">
        <v>178</v>
      </c>
      <c r="E156" s="216" t="s">
        <v>260</v>
      </c>
      <c r="F156" s="217" t="s">
        <v>261</v>
      </c>
      <c r="G156" s="218" t="s">
        <v>244</v>
      </c>
      <c r="H156" s="219">
        <v>22</v>
      </c>
      <c r="I156" s="220"/>
      <c r="J156" s="221">
        <f>ROUND(I156*H156,2)</f>
        <v>0</v>
      </c>
      <c r="K156" s="217" t="s">
        <v>182</v>
      </c>
      <c r="L156" s="45"/>
      <c r="M156" s="222" t="s">
        <v>19</v>
      </c>
      <c r="N156" s="223" t="s">
        <v>42</v>
      </c>
      <c r="O156" s="85"/>
      <c r="P156" s="224">
        <f>O156*H156</f>
        <v>0</v>
      </c>
      <c r="Q156" s="224">
        <v>0</v>
      </c>
      <c r="R156" s="224">
        <f>Q156*H156</f>
        <v>0</v>
      </c>
      <c r="S156" s="224">
        <v>0</v>
      </c>
      <c r="T156" s="225">
        <f>S156*H156</f>
        <v>0</v>
      </c>
      <c r="U156" s="39"/>
      <c r="V156" s="39"/>
      <c r="W156" s="39"/>
      <c r="X156" s="39"/>
      <c r="Y156" s="39"/>
      <c r="Z156" s="39"/>
      <c r="AA156" s="39"/>
      <c r="AB156" s="39"/>
      <c r="AC156" s="39"/>
      <c r="AD156" s="39"/>
      <c r="AE156" s="39"/>
      <c r="AR156" s="226" t="s">
        <v>118</v>
      </c>
      <c r="AT156" s="226" t="s">
        <v>178</v>
      </c>
      <c r="AU156" s="226" t="s">
        <v>71</v>
      </c>
      <c r="AY156" s="18" t="s">
        <v>175</v>
      </c>
      <c r="BE156" s="227">
        <f>IF(N156="základní",J156,0)</f>
        <v>0</v>
      </c>
      <c r="BF156" s="227">
        <f>IF(N156="snížená",J156,0)</f>
        <v>0</v>
      </c>
      <c r="BG156" s="227">
        <f>IF(N156="zákl. přenesená",J156,0)</f>
        <v>0</v>
      </c>
      <c r="BH156" s="227">
        <f>IF(N156="sníž. přenesená",J156,0)</f>
        <v>0</v>
      </c>
      <c r="BI156" s="227">
        <f>IF(N156="nulová",J156,0)</f>
        <v>0</v>
      </c>
      <c r="BJ156" s="18" t="s">
        <v>78</v>
      </c>
      <c r="BK156" s="227">
        <f>ROUND(I156*H156,2)</f>
        <v>0</v>
      </c>
      <c r="BL156" s="18" t="s">
        <v>118</v>
      </c>
      <c r="BM156" s="226" t="s">
        <v>649</v>
      </c>
    </row>
    <row r="157" s="13" customFormat="1">
      <c r="A157" s="13"/>
      <c r="B157" s="228"/>
      <c r="C157" s="229"/>
      <c r="D157" s="230" t="s">
        <v>184</v>
      </c>
      <c r="E157" s="231" t="s">
        <v>19</v>
      </c>
      <c r="F157" s="232" t="s">
        <v>650</v>
      </c>
      <c r="G157" s="229"/>
      <c r="H157" s="233">
        <v>2</v>
      </c>
      <c r="I157" s="234"/>
      <c r="J157" s="229"/>
      <c r="K157" s="229"/>
      <c r="L157" s="235"/>
      <c r="M157" s="236"/>
      <c r="N157" s="237"/>
      <c r="O157" s="237"/>
      <c r="P157" s="237"/>
      <c r="Q157" s="237"/>
      <c r="R157" s="237"/>
      <c r="S157" s="237"/>
      <c r="T157" s="238"/>
      <c r="U157" s="13"/>
      <c r="V157" s="13"/>
      <c r="W157" s="13"/>
      <c r="X157" s="13"/>
      <c r="Y157" s="13"/>
      <c r="Z157" s="13"/>
      <c r="AA157" s="13"/>
      <c r="AB157" s="13"/>
      <c r="AC157" s="13"/>
      <c r="AD157" s="13"/>
      <c r="AE157" s="13"/>
      <c r="AT157" s="239" t="s">
        <v>184</v>
      </c>
      <c r="AU157" s="239" t="s">
        <v>71</v>
      </c>
      <c r="AV157" s="13" t="s">
        <v>80</v>
      </c>
      <c r="AW157" s="13" t="s">
        <v>32</v>
      </c>
      <c r="AX157" s="13" t="s">
        <v>71</v>
      </c>
      <c r="AY157" s="239" t="s">
        <v>175</v>
      </c>
    </row>
    <row r="158" s="13" customFormat="1">
      <c r="A158" s="13"/>
      <c r="B158" s="228"/>
      <c r="C158" s="229"/>
      <c r="D158" s="230" t="s">
        <v>184</v>
      </c>
      <c r="E158" s="231" t="s">
        <v>19</v>
      </c>
      <c r="F158" s="232" t="s">
        <v>651</v>
      </c>
      <c r="G158" s="229"/>
      <c r="H158" s="233">
        <v>3</v>
      </c>
      <c r="I158" s="234"/>
      <c r="J158" s="229"/>
      <c r="K158" s="229"/>
      <c r="L158" s="235"/>
      <c r="M158" s="236"/>
      <c r="N158" s="237"/>
      <c r="O158" s="237"/>
      <c r="P158" s="237"/>
      <c r="Q158" s="237"/>
      <c r="R158" s="237"/>
      <c r="S158" s="237"/>
      <c r="T158" s="238"/>
      <c r="U158" s="13"/>
      <c r="V158" s="13"/>
      <c r="W158" s="13"/>
      <c r="X158" s="13"/>
      <c r="Y158" s="13"/>
      <c r="Z158" s="13"/>
      <c r="AA158" s="13"/>
      <c r="AB158" s="13"/>
      <c r="AC158" s="13"/>
      <c r="AD158" s="13"/>
      <c r="AE158" s="13"/>
      <c r="AT158" s="239" t="s">
        <v>184</v>
      </c>
      <c r="AU158" s="239" t="s">
        <v>71</v>
      </c>
      <c r="AV158" s="13" t="s">
        <v>80</v>
      </c>
      <c r="AW158" s="13" t="s">
        <v>32</v>
      </c>
      <c r="AX158" s="13" t="s">
        <v>71</v>
      </c>
      <c r="AY158" s="239" t="s">
        <v>175</v>
      </c>
    </row>
    <row r="159" s="13" customFormat="1">
      <c r="A159" s="13"/>
      <c r="B159" s="228"/>
      <c r="C159" s="229"/>
      <c r="D159" s="230" t="s">
        <v>184</v>
      </c>
      <c r="E159" s="231" t="s">
        <v>19</v>
      </c>
      <c r="F159" s="232" t="s">
        <v>652</v>
      </c>
      <c r="G159" s="229"/>
      <c r="H159" s="233">
        <v>1</v>
      </c>
      <c r="I159" s="234"/>
      <c r="J159" s="229"/>
      <c r="K159" s="229"/>
      <c r="L159" s="235"/>
      <c r="M159" s="236"/>
      <c r="N159" s="237"/>
      <c r="O159" s="237"/>
      <c r="P159" s="237"/>
      <c r="Q159" s="237"/>
      <c r="R159" s="237"/>
      <c r="S159" s="237"/>
      <c r="T159" s="238"/>
      <c r="U159" s="13"/>
      <c r="V159" s="13"/>
      <c r="W159" s="13"/>
      <c r="X159" s="13"/>
      <c r="Y159" s="13"/>
      <c r="Z159" s="13"/>
      <c r="AA159" s="13"/>
      <c r="AB159" s="13"/>
      <c r="AC159" s="13"/>
      <c r="AD159" s="13"/>
      <c r="AE159" s="13"/>
      <c r="AT159" s="239" t="s">
        <v>184</v>
      </c>
      <c r="AU159" s="239" t="s">
        <v>71</v>
      </c>
      <c r="AV159" s="13" t="s">
        <v>80</v>
      </c>
      <c r="AW159" s="13" t="s">
        <v>32</v>
      </c>
      <c r="AX159" s="13" t="s">
        <v>71</v>
      </c>
      <c r="AY159" s="239" t="s">
        <v>175</v>
      </c>
    </row>
    <row r="160" s="13" customFormat="1">
      <c r="A160" s="13"/>
      <c r="B160" s="228"/>
      <c r="C160" s="229"/>
      <c r="D160" s="230" t="s">
        <v>184</v>
      </c>
      <c r="E160" s="231" t="s">
        <v>19</v>
      </c>
      <c r="F160" s="232" t="s">
        <v>653</v>
      </c>
      <c r="G160" s="229"/>
      <c r="H160" s="233">
        <v>1</v>
      </c>
      <c r="I160" s="234"/>
      <c r="J160" s="229"/>
      <c r="K160" s="229"/>
      <c r="L160" s="235"/>
      <c r="M160" s="236"/>
      <c r="N160" s="237"/>
      <c r="O160" s="237"/>
      <c r="P160" s="237"/>
      <c r="Q160" s="237"/>
      <c r="R160" s="237"/>
      <c r="S160" s="237"/>
      <c r="T160" s="238"/>
      <c r="U160" s="13"/>
      <c r="V160" s="13"/>
      <c r="W160" s="13"/>
      <c r="X160" s="13"/>
      <c r="Y160" s="13"/>
      <c r="Z160" s="13"/>
      <c r="AA160" s="13"/>
      <c r="AB160" s="13"/>
      <c r="AC160" s="13"/>
      <c r="AD160" s="13"/>
      <c r="AE160" s="13"/>
      <c r="AT160" s="239" t="s">
        <v>184</v>
      </c>
      <c r="AU160" s="239" t="s">
        <v>71</v>
      </c>
      <c r="AV160" s="13" t="s">
        <v>80</v>
      </c>
      <c r="AW160" s="13" t="s">
        <v>32</v>
      </c>
      <c r="AX160" s="13" t="s">
        <v>71</v>
      </c>
      <c r="AY160" s="239" t="s">
        <v>175</v>
      </c>
    </row>
    <row r="161" s="13" customFormat="1">
      <c r="A161" s="13"/>
      <c r="B161" s="228"/>
      <c r="C161" s="229"/>
      <c r="D161" s="230" t="s">
        <v>184</v>
      </c>
      <c r="E161" s="231" t="s">
        <v>19</v>
      </c>
      <c r="F161" s="232" t="s">
        <v>654</v>
      </c>
      <c r="G161" s="229"/>
      <c r="H161" s="233">
        <v>1</v>
      </c>
      <c r="I161" s="234"/>
      <c r="J161" s="229"/>
      <c r="K161" s="229"/>
      <c r="L161" s="235"/>
      <c r="M161" s="236"/>
      <c r="N161" s="237"/>
      <c r="O161" s="237"/>
      <c r="P161" s="237"/>
      <c r="Q161" s="237"/>
      <c r="R161" s="237"/>
      <c r="S161" s="237"/>
      <c r="T161" s="238"/>
      <c r="U161" s="13"/>
      <c r="V161" s="13"/>
      <c r="W161" s="13"/>
      <c r="X161" s="13"/>
      <c r="Y161" s="13"/>
      <c r="Z161" s="13"/>
      <c r="AA161" s="13"/>
      <c r="AB161" s="13"/>
      <c r="AC161" s="13"/>
      <c r="AD161" s="13"/>
      <c r="AE161" s="13"/>
      <c r="AT161" s="239" t="s">
        <v>184</v>
      </c>
      <c r="AU161" s="239" t="s">
        <v>71</v>
      </c>
      <c r="AV161" s="13" t="s">
        <v>80</v>
      </c>
      <c r="AW161" s="13" t="s">
        <v>32</v>
      </c>
      <c r="AX161" s="13" t="s">
        <v>71</v>
      </c>
      <c r="AY161" s="239" t="s">
        <v>175</v>
      </c>
    </row>
    <row r="162" s="13" customFormat="1">
      <c r="A162" s="13"/>
      <c r="B162" s="228"/>
      <c r="C162" s="229"/>
      <c r="D162" s="230" t="s">
        <v>184</v>
      </c>
      <c r="E162" s="231" t="s">
        <v>19</v>
      </c>
      <c r="F162" s="232" t="s">
        <v>655</v>
      </c>
      <c r="G162" s="229"/>
      <c r="H162" s="233">
        <v>1</v>
      </c>
      <c r="I162" s="234"/>
      <c r="J162" s="229"/>
      <c r="K162" s="229"/>
      <c r="L162" s="235"/>
      <c r="M162" s="236"/>
      <c r="N162" s="237"/>
      <c r="O162" s="237"/>
      <c r="P162" s="237"/>
      <c r="Q162" s="237"/>
      <c r="R162" s="237"/>
      <c r="S162" s="237"/>
      <c r="T162" s="238"/>
      <c r="U162" s="13"/>
      <c r="V162" s="13"/>
      <c r="W162" s="13"/>
      <c r="X162" s="13"/>
      <c r="Y162" s="13"/>
      <c r="Z162" s="13"/>
      <c r="AA162" s="13"/>
      <c r="AB162" s="13"/>
      <c r="AC162" s="13"/>
      <c r="AD162" s="13"/>
      <c r="AE162" s="13"/>
      <c r="AT162" s="239" t="s">
        <v>184</v>
      </c>
      <c r="AU162" s="239" t="s">
        <v>71</v>
      </c>
      <c r="AV162" s="13" t="s">
        <v>80</v>
      </c>
      <c r="AW162" s="13" t="s">
        <v>32</v>
      </c>
      <c r="AX162" s="13" t="s">
        <v>71</v>
      </c>
      <c r="AY162" s="239" t="s">
        <v>175</v>
      </c>
    </row>
    <row r="163" s="13" customFormat="1">
      <c r="A163" s="13"/>
      <c r="B163" s="228"/>
      <c r="C163" s="229"/>
      <c r="D163" s="230" t="s">
        <v>184</v>
      </c>
      <c r="E163" s="231" t="s">
        <v>19</v>
      </c>
      <c r="F163" s="232" t="s">
        <v>656</v>
      </c>
      <c r="G163" s="229"/>
      <c r="H163" s="233">
        <v>3</v>
      </c>
      <c r="I163" s="234"/>
      <c r="J163" s="229"/>
      <c r="K163" s="229"/>
      <c r="L163" s="235"/>
      <c r="M163" s="236"/>
      <c r="N163" s="237"/>
      <c r="O163" s="237"/>
      <c r="P163" s="237"/>
      <c r="Q163" s="237"/>
      <c r="R163" s="237"/>
      <c r="S163" s="237"/>
      <c r="T163" s="238"/>
      <c r="U163" s="13"/>
      <c r="V163" s="13"/>
      <c r="W163" s="13"/>
      <c r="X163" s="13"/>
      <c r="Y163" s="13"/>
      <c r="Z163" s="13"/>
      <c r="AA163" s="13"/>
      <c r="AB163" s="13"/>
      <c r="AC163" s="13"/>
      <c r="AD163" s="13"/>
      <c r="AE163" s="13"/>
      <c r="AT163" s="239" t="s">
        <v>184</v>
      </c>
      <c r="AU163" s="239" t="s">
        <v>71</v>
      </c>
      <c r="AV163" s="13" t="s">
        <v>80</v>
      </c>
      <c r="AW163" s="13" t="s">
        <v>32</v>
      </c>
      <c r="AX163" s="13" t="s">
        <v>71</v>
      </c>
      <c r="AY163" s="239" t="s">
        <v>175</v>
      </c>
    </row>
    <row r="164" s="13" customFormat="1">
      <c r="A164" s="13"/>
      <c r="B164" s="228"/>
      <c r="C164" s="229"/>
      <c r="D164" s="230" t="s">
        <v>184</v>
      </c>
      <c r="E164" s="231" t="s">
        <v>19</v>
      </c>
      <c r="F164" s="232" t="s">
        <v>657</v>
      </c>
      <c r="G164" s="229"/>
      <c r="H164" s="233">
        <v>1</v>
      </c>
      <c r="I164" s="234"/>
      <c r="J164" s="229"/>
      <c r="K164" s="229"/>
      <c r="L164" s="235"/>
      <c r="M164" s="236"/>
      <c r="N164" s="237"/>
      <c r="O164" s="237"/>
      <c r="P164" s="237"/>
      <c r="Q164" s="237"/>
      <c r="R164" s="237"/>
      <c r="S164" s="237"/>
      <c r="T164" s="238"/>
      <c r="U164" s="13"/>
      <c r="V164" s="13"/>
      <c r="W164" s="13"/>
      <c r="X164" s="13"/>
      <c r="Y164" s="13"/>
      <c r="Z164" s="13"/>
      <c r="AA164" s="13"/>
      <c r="AB164" s="13"/>
      <c r="AC164" s="13"/>
      <c r="AD164" s="13"/>
      <c r="AE164" s="13"/>
      <c r="AT164" s="239" t="s">
        <v>184</v>
      </c>
      <c r="AU164" s="239" t="s">
        <v>71</v>
      </c>
      <c r="AV164" s="13" t="s">
        <v>80</v>
      </c>
      <c r="AW164" s="13" t="s">
        <v>32</v>
      </c>
      <c r="AX164" s="13" t="s">
        <v>71</v>
      </c>
      <c r="AY164" s="239" t="s">
        <v>175</v>
      </c>
    </row>
    <row r="165" s="13" customFormat="1">
      <c r="A165" s="13"/>
      <c r="B165" s="228"/>
      <c r="C165" s="229"/>
      <c r="D165" s="230" t="s">
        <v>184</v>
      </c>
      <c r="E165" s="231" t="s">
        <v>19</v>
      </c>
      <c r="F165" s="232" t="s">
        <v>658</v>
      </c>
      <c r="G165" s="229"/>
      <c r="H165" s="233">
        <v>2</v>
      </c>
      <c r="I165" s="234"/>
      <c r="J165" s="229"/>
      <c r="K165" s="229"/>
      <c r="L165" s="235"/>
      <c r="M165" s="236"/>
      <c r="N165" s="237"/>
      <c r="O165" s="237"/>
      <c r="P165" s="237"/>
      <c r="Q165" s="237"/>
      <c r="R165" s="237"/>
      <c r="S165" s="237"/>
      <c r="T165" s="238"/>
      <c r="U165" s="13"/>
      <c r="V165" s="13"/>
      <c r="W165" s="13"/>
      <c r="X165" s="13"/>
      <c r="Y165" s="13"/>
      <c r="Z165" s="13"/>
      <c r="AA165" s="13"/>
      <c r="AB165" s="13"/>
      <c r="AC165" s="13"/>
      <c r="AD165" s="13"/>
      <c r="AE165" s="13"/>
      <c r="AT165" s="239" t="s">
        <v>184</v>
      </c>
      <c r="AU165" s="239" t="s">
        <v>71</v>
      </c>
      <c r="AV165" s="13" t="s">
        <v>80</v>
      </c>
      <c r="AW165" s="13" t="s">
        <v>32</v>
      </c>
      <c r="AX165" s="13" t="s">
        <v>71</v>
      </c>
      <c r="AY165" s="239" t="s">
        <v>175</v>
      </c>
    </row>
    <row r="166" s="13" customFormat="1">
      <c r="A166" s="13"/>
      <c r="B166" s="228"/>
      <c r="C166" s="229"/>
      <c r="D166" s="230" t="s">
        <v>184</v>
      </c>
      <c r="E166" s="231" t="s">
        <v>19</v>
      </c>
      <c r="F166" s="232" t="s">
        <v>659</v>
      </c>
      <c r="G166" s="229"/>
      <c r="H166" s="233">
        <v>2</v>
      </c>
      <c r="I166" s="234"/>
      <c r="J166" s="229"/>
      <c r="K166" s="229"/>
      <c r="L166" s="235"/>
      <c r="M166" s="236"/>
      <c r="N166" s="237"/>
      <c r="O166" s="237"/>
      <c r="P166" s="237"/>
      <c r="Q166" s="237"/>
      <c r="R166" s="237"/>
      <c r="S166" s="237"/>
      <c r="T166" s="238"/>
      <c r="U166" s="13"/>
      <c r="V166" s="13"/>
      <c r="W166" s="13"/>
      <c r="X166" s="13"/>
      <c r="Y166" s="13"/>
      <c r="Z166" s="13"/>
      <c r="AA166" s="13"/>
      <c r="AB166" s="13"/>
      <c r="AC166" s="13"/>
      <c r="AD166" s="13"/>
      <c r="AE166" s="13"/>
      <c r="AT166" s="239" t="s">
        <v>184</v>
      </c>
      <c r="AU166" s="239" t="s">
        <v>71</v>
      </c>
      <c r="AV166" s="13" t="s">
        <v>80</v>
      </c>
      <c r="AW166" s="13" t="s">
        <v>32</v>
      </c>
      <c r="AX166" s="13" t="s">
        <v>71</v>
      </c>
      <c r="AY166" s="239" t="s">
        <v>175</v>
      </c>
    </row>
    <row r="167" s="13" customFormat="1">
      <c r="A167" s="13"/>
      <c r="B167" s="228"/>
      <c r="C167" s="229"/>
      <c r="D167" s="230" t="s">
        <v>184</v>
      </c>
      <c r="E167" s="231" t="s">
        <v>19</v>
      </c>
      <c r="F167" s="232" t="s">
        <v>660</v>
      </c>
      <c r="G167" s="229"/>
      <c r="H167" s="233">
        <v>1</v>
      </c>
      <c r="I167" s="234"/>
      <c r="J167" s="229"/>
      <c r="K167" s="229"/>
      <c r="L167" s="235"/>
      <c r="M167" s="236"/>
      <c r="N167" s="237"/>
      <c r="O167" s="237"/>
      <c r="P167" s="237"/>
      <c r="Q167" s="237"/>
      <c r="R167" s="237"/>
      <c r="S167" s="237"/>
      <c r="T167" s="238"/>
      <c r="U167" s="13"/>
      <c r="V167" s="13"/>
      <c r="W167" s="13"/>
      <c r="X167" s="13"/>
      <c r="Y167" s="13"/>
      <c r="Z167" s="13"/>
      <c r="AA167" s="13"/>
      <c r="AB167" s="13"/>
      <c r="AC167" s="13"/>
      <c r="AD167" s="13"/>
      <c r="AE167" s="13"/>
      <c r="AT167" s="239" t="s">
        <v>184</v>
      </c>
      <c r="AU167" s="239" t="s">
        <v>71</v>
      </c>
      <c r="AV167" s="13" t="s">
        <v>80</v>
      </c>
      <c r="AW167" s="13" t="s">
        <v>32</v>
      </c>
      <c r="AX167" s="13" t="s">
        <v>71</v>
      </c>
      <c r="AY167" s="239" t="s">
        <v>175</v>
      </c>
    </row>
    <row r="168" s="13" customFormat="1">
      <c r="A168" s="13"/>
      <c r="B168" s="228"/>
      <c r="C168" s="229"/>
      <c r="D168" s="230" t="s">
        <v>184</v>
      </c>
      <c r="E168" s="231" t="s">
        <v>19</v>
      </c>
      <c r="F168" s="232" t="s">
        <v>661</v>
      </c>
      <c r="G168" s="229"/>
      <c r="H168" s="233">
        <v>1</v>
      </c>
      <c r="I168" s="234"/>
      <c r="J168" s="229"/>
      <c r="K168" s="229"/>
      <c r="L168" s="235"/>
      <c r="M168" s="236"/>
      <c r="N168" s="237"/>
      <c r="O168" s="237"/>
      <c r="P168" s="237"/>
      <c r="Q168" s="237"/>
      <c r="R168" s="237"/>
      <c r="S168" s="237"/>
      <c r="T168" s="238"/>
      <c r="U168" s="13"/>
      <c r="V168" s="13"/>
      <c r="W168" s="13"/>
      <c r="X168" s="13"/>
      <c r="Y168" s="13"/>
      <c r="Z168" s="13"/>
      <c r="AA168" s="13"/>
      <c r="AB168" s="13"/>
      <c r="AC168" s="13"/>
      <c r="AD168" s="13"/>
      <c r="AE168" s="13"/>
      <c r="AT168" s="239" t="s">
        <v>184</v>
      </c>
      <c r="AU168" s="239" t="s">
        <v>71</v>
      </c>
      <c r="AV168" s="13" t="s">
        <v>80</v>
      </c>
      <c r="AW168" s="13" t="s">
        <v>32</v>
      </c>
      <c r="AX168" s="13" t="s">
        <v>71</v>
      </c>
      <c r="AY168" s="239" t="s">
        <v>175</v>
      </c>
    </row>
    <row r="169" s="13" customFormat="1">
      <c r="A169" s="13"/>
      <c r="B169" s="228"/>
      <c r="C169" s="229"/>
      <c r="D169" s="230" t="s">
        <v>184</v>
      </c>
      <c r="E169" s="231" t="s">
        <v>19</v>
      </c>
      <c r="F169" s="232" t="s">
        <v>662</v>
      </c>
      <c r="G169" s="229"/>
      <c r="H169" s="233">
        <v>1</v>
      </c>
      <c r="I169" s="234"/>
      <c r="J169" s="229"/>
      <c r="K169" s="229"/>
      <c r="L169" s="235"/>
      <c r="M169" s="236"/>
      <c r="N169" s="237"/>
      <c r="O169" s="237"/>
      <c r="P169" s="237"/>
      <c r="Q169" s="237"/>
      <c r="R169" s="237"/>
      <c r="S169" s="237"/>
      <c r="T169" s="238"/>
      <c r="U169" s="13"/>
      <c r="V169" s="13"/>
      <c r="W169" s="13"/>
      <c r="X169" s="13"/>
      <c r="Y169" s="13"/>
      <c r="Z169" s="13"/>
      <c r="AA169" s="13"/>
      <c r="AB169" s="13"/>
      <c r="AC169" s="13"/>
      <c r="AD169" s="13"/>
      <c r="AE169" s="13"/>
      <c r="AT169" s="239" t="s">
        <v>184</v>
      </c>
      <c r="AU169" s="239" t="s">
        <v>71</v>
      </c>
      <c r="AV169" s="13" t="s">
        <v>80</v>
      </c>
      <c r="AW169" s="13" t="s">
        <v>32</v>
      </c>
      <c r="AX169" s="13" t="s">
        <v>71</v>
      </c>
      <c r="AY169" s="239" t="s">
        <v>175</v>
      </c>
    </row>
    <row r="170" s="13" customFormat="1">
      <c r="A170" s="13"/>
      <c r="B170" s="228"/>
      <c r="C170" s="229"/>
      <c r="D170" s="230" t="s">
        <v>184</v>
      </c>
      <c r="E170" s="231" t="s">
        <v>19</v>
      </c>
      <c r="F170" s="232" t="s">
        <v>663</v>
      </c>
      <c r="G170" s="229"/>
      <c r="H170" s="233">
        <v>2</v>
      </c>
      <c r="I170" s="234"/>
      <c r="J170" s="229"/>
      <c r="K170" s="229"/>
      <c r="L170" s="235"/>
      <c r="M170" s="236"/>
      <c r="N170" s="237"/>
      <c r="O170" s="237"/>
      <c r="P170" s="237"/>
      <c r="Q170" s="237"/>
      <c r="R170" s="237"/>
      <c r="S170" s="237"/>
      <c r="T170" s="238"/>
      <c r="U170" s="13"/>
      <c r="V170" s="13"/>
      <c r="W170" s="13"/>
      <c r="X170" s="13"/>
      <c r="Y170" s="13"/>
      <c r="Z170" s="13"/>
      <c r="AA170" s="13"/>
      <c r="AB170" s="13"/>
      <c r="AC170" s="13"/>
      <c r="AD170" s="13"/>
      <c r="AE170" s="13"/>
      <c r="AT170" s="239" t="s">
        <v>184</v>
      </c>
      <c r="AU170" s="239" t="s">
        <v>71</v>
      </c>
      <c r="AV170" s="13" t="s">
        <v>80</v>
      </c>
      <c r="AW170" s="13" t="s">
        <v>32</v>
      </c>
      <c r="AX170" s="13" t="s">
        <v>71</v>
      </c>
      <c r="AY170" s="239" t="s">
        <v>175</v>
      </c>
    </row>
    <row r="171" s="14" customFormat="1">
      <c r="A171" s="14"/>
      <c r="B171" s="240"/>
      <c r="C171" s="241"/>
      <c r="D171" s="230" t="s">
        <v>184</v>
      </c>
      <c r="E171" s="242" t="s">
        <v>19</v>
      </c>
      <c r="F171" s="243" t="s">
        <v>190</v>
      </c>
      <c r="G171" s="241"/>
      <c r="H171" s="244">
        <v>22</v>
      </c>
      <c r="I171" s="245"/>
      <c r="J171" s="241"/>
      <c r="K171" s="241"/>
      <c r="L171" s="246"/>
      <c r="M171" s="247"/>
      <c r="N171" s="248"/>
      <c r="O171" s="248"/>
      <c r="P171" s="248"/>
      <c r="Q171" s="248"/>
      <c r="R171" s="248"/>
      <c r="S171" s="248"/>
      <c r="T171" s="249"/>
      <c r="U171" s="14"/>
      <c r="V171" s="14"/>
      <c r="W171" s="14"/>
      <c r="X171" s="14"/>
      <c r="Y171" s="14"/>
      <c r="Z171" s="14"/>
      <c r="AA171" s="14"/>
      <c r="AB171" s="14"/>
      <c r="AC171" s="14"/>
      <c r="AD171" s="14"/>
      <c r="AE171" s="14"/>
      <c r="AT171" s="250" t="s">
        <v>184</v>
      </c>
      <c r="AU171" s="250" t="s">
        <v>71</v>
      </c>
      <c r="AV171" s="14" t="s">
        <v>118</v>
      </c>
      <c r="AW171" s="14" t="s">
        <v>32</v>
      </c>
      <c r="AX171" s="14" t="s">
        <v>78</v>
      </c>
      <c r="AY171" s="250" t="s">
        <v>175</v>
      </c>
    </row>
    <row r="172" s="2" customFormat="1" ht="16.5" customHeight="1">
      <c r="A172" s="39"/>
      <c r="B172" s="40"/>
      <c r="C172" s="215" t="s">
        <v>214</v>
      </c>
      <c r="D172" s="215" t="s">
        <v>178</v>
      </c>
      <c r="E172" s="216" t="s">
        <v>264</v>
      </c>
      <c r="F172" s="217" t="s">
        <v>265</v>
      </c>
      <c r="G172" s="218" t="s">
        <v>244</v>
      </c>
      <c r="H172" s="219">
        <v>22</v>
      </c>
      <c r="I172" s="220"/>
      <c r="J172" s="221">
        <f>ROUND(I172*H172,2)</f>
        <v>0</v>
      </c>
      <c r="K172" s="217" t="s">
        <v>182</v>
      </c>
      <c r="L172" s="45"/>
      <c r="M172" s="222" t="s">
        <v>19</v>
      </c>
      <c r="N172" s="223" t="s">
        <v>42</v>
      </c>
      <c r="O172" s="85"/>
      <c r="P172" s="224">
        <f>O172*H172</f>
        <v>0</v>
      </c>
      <c r="Q172" s="224">
        <v>0</v>
      </c>
      <c r="R172" s="224">
        <f>Q172*H172</f>
        <v>0</v>
      </c>
      <c r="S172" s="224">
        <v>0</v>
      </c>
      <c r="T172" s="225">
        <f>S172*H172</f>
        <v>0</v>
      </c>
      <c r="U172" s="39"/>
      <c r="V172" s="39"/>
      <c r="W172" s="39"/>
      <c r="X172" s="39"/>
      <c r="Y172" s="39"/>
      <c r="Z172" s="39"/>
      <c r="AA172" s="39"/>
      <c r="AB172" s="39"/>
      <c r="AC172" s="39"/>
      <c r="AD172" s="39"/>
      <c r="AE172" s="39"/>
      <c r="AR172" s="226" t="s">
        <v>118</v>
      </c>
      <c r="AT172" s="226" t="s">
        <v>178</v>
      </c>
      <c r="AU172" s="226" t="s">
        <v>71</v>
      </c>
      <c r="AY172" s="18" t="s">
        <v>175</v>
      </c>
      <c r="BE172" s="227">
        <f>IF(N172="základní",J172,0)</f>
        <v>0</v>
      </c>
      <c r="BF172" s="227">
        <f>IF(N172="snížená",J172,0)</f>
        <v>0</v>
      </c>
      <c r="BG172" s="227">
        <f>IF(N172="zákl. přenesená",J172,0)</f>
        <v>0</v>
      </c>
      <c r="BH172" s="227">
        <f>IF(N172="sníž. přenesená",J172,0)</f>
        <v>0</v>
      </c>
      <c r="BI172" s="227">
        <f>IF(N172="nulová",J172,0)</f>
        <v>0</v>
      </c>
      <c r="BJ172" s="18" t="s">
        <v>78</v>
      </c>
      <c r="BK172" s="227">
        <f>ROUND(I172*H172,2)</f>
        <v>0</v>
      </c>
      <c r="BL172" s="18" t="s">
        <v>118</v>
      </c>
      <c r="BM172" s="226" t="s">
        <v>664</v>
      </c>
    </row>
    <row r="173" s="2" customFormat="1" ht="16.5" customHeight="1">
      <c r="A173" s="39"/>
      <c r="B173" s="40"/>
      <c r="C173" s="215" t="s">
        <v>203</v>
      </c>
      <c r="D173" s="215" t="s">
        <v>178</v>
      </c>
      <c r="E173" s="216" t="s">
        <v>665</v>
      </c>
      <c r="F173" s="217" t="s">
        <v>666</v>
      </c>
      <c r="G173" s="218" t="s">
        <v>244</v>
      </c>
      <c r="H173" s="219">
        <v>7</v>
      </c>
      <c r="I173" s="220"/>
      <c r="J173" s="221">
        <f>ROUND(I173*H173,2)</f>
        <v>0</v>
      </c>
      <c r="K173" s="217" t="s">
        <v>182</v>
      </c>
      <c r="L173" s="45"/>
      <c r="M173" s="222" t="s">
        <v>19</v>
      </c>
      <c r="N173" s="223" t="s">
        <v>42</v>
      </c>
      <c r="O173" s="85"/>
      <c r="P173" s="224">
        <f>O173*H173</f>
        <v>0</v>
      </c>
      <c r="Q173" s="224">
        <v>0</v>
      </c>
      <c r="R173" s="224">
        <f>Q173*H173</f>
        <v>0</v>
      </c>
      <c r="S173" s="224">
        <v>0</v>
      </c>
      <c r="T173" s="225">
        <f>S173*H173</f>
        <v>0</v>
      </c>
      <c r="U173" s="39"/>
      <c r="V173" s="39"/>
      <c r="W173" s="39"/>
      <c r="X173" s="39"/>
      <c r="Y173" s="39"/>
      <c r="Z173" s="39"/>
      <c r="AA173" s="39"/>
      <c r="AB173" s="39"/>
      <c r="AC173" s="39"/>
      <c r="AD173" s="39"/>
      <c r="AE173" s="39"/>
      <c r="AR173" s="226" t="s">
        <v>118</v>
      </c>
      <c r="AT173" s="226" t="s">
        <v>178</v>
      </c>
      <c r="AU173" s="226" t="s">
        <v>71</v>
      </c>
      <c r="AY173" s="18" t="s">
        <v>175</v>
      </c>
      <c r="BE173" s="227">
        <f>IF(N173="základní",J173,0)</f>
        <v>0</v>
      </c>
      <c r="BF173" s="227">
        <f>IF(N173="snížená",J173,0)</f>
        <v>0</v>
      </c>
      <c r="BG173" s="227">
        <f>IF(N173="zákl. přenesená",J173,0)</f>
        <v>0</v>
      </c>
      <c r="BH173" s="227">
        <f>IF(N173="sníž. přenesená",J173,0)</f>
        <v>0</v>
      </c>
      <c r="BI173" s="227">
        <f>IF(N173="nulová",J173,0)</f>
        <v>0</v>
      </c>
      <c r="BJ173" s="18" t="s">
        <v>78</v>
      </c>
      <c r="BK173" s="227">
        <f>ROUND(I173*H173,2)</f>
        <v>0</v>
      </c>
      <c r="BL173" s="18" t="s">
        <v>118</v>
      </c>
      <c r="BM173" s="226" t="s">
        <v>667</v>
      </c>
    </row>
    <row r="174" s="13" customFormat="1">
      <c r="A174" s="13"/>
      <c r="B174" s="228"/>
      <c r="C174" s="229"/>
      <c r="D174" s="230" t="s">
        <v>184</v>
      </c>
      <c r="E174" s="231" t="s">
        <v>19</v>
      </c>
      <c r="F174" s="232" t="s">
        <v>668</v>
      </c>
      <c r="G174" s="229"/>
      <c r="H174" s="233">
        <v>6</v>
      </c>
      <c r="I174" s="234"/>
      <c r="J174" s="229"/>
      <c r="K174" s="229"/>
      <c r="L174" s="235"/>
      <c r="M174" s="236"/>
      <c r="N174" s="237"/>
      <c r="O174" s="237"/>
      <c r="P174" s="237"/>
      <c r="Q174" s="237"/>
      <c r="R174" s="237"/>
      <c r="S174" s="237"/>
      <c r="T174" s="238"/>
      <c r="U174" s="13"/>
      <c r="V174" s="13"/>
      <c r="W174" s="13"/>
      <c r="X174" s="13"/>
      <c r="Y174" s="13"/>
      <c r="Z174" s="13"/>
      <c r="AA174" s="13"/>
      <c r="AB174" s="13"/>
      <c r="AC174" s="13"/>
      <c r="AD174" s="13"/>
      <c r="AE174" s="13"/>
      <c r="AT174" s="239" t="s">
        <v>184</v>
      </c>
      <c r="AU174" s="239" t="s">
        <v>71</v>
      </c>
      <c r="AV174" s="13" t="s">
        <v>80</v>
      </c>
      <c r="AW174" s="13" t="s">
        <v>32</v>
      </c>
      <c r="AX174" s="13" t="s">
        <v>71</v>
      </c>
      <c r="AY174" s="239" t="s">
        <v>175</v>
      </c>
    </row>
    <row r="175" s="13" customFormat="1">
      <c r="A175" s="13"/>
      <c r="B175" s="228"/>
      <c r="C175" s="229"/>
      <c r="D175" s="230" t="s">
        <v>184</v>
      </c>
      <c r="E175" s="231" t="s">
        <v>19</v>
      </c>
      <c r="F175" s="232" t="s">
        <v>669</v>
      </c>
      <c r="G175" s="229"/>
      <c r="H175" s="233">
        <v>1</v>
      </c>
      <c r="I175" s="234"/>
      <c r="J175" s="229"/>
      <c r="K175" s="229"/>
      <c r="L175" s="235"/>
      <c r="M175" s="236"/>
      <c r="N175" s="237"/>
      <c r="O175" s="237"/>
      <c r="P175" s="237"/>
      <c r="Q175" s="237"/>
      <c r="R175" s="237"/>
      <c r="S175" s="237"/>
      <c r="T175" s="238"/>
      <c r="U175" s="13"/>
      <c r="V175" s="13"/>
      <c r="W175" s="13"/>
      <c r="X175" s="13"/>
      <c r="Y175" s="13"/>
      <c r="Z175" s="13"/>
      <c r="AA175" s="13"/>
      <c r="AB175" s="13"/>
      <c r="AC175" s="13"/>
      <c r="AD175" s="13"/>
      <c r="AE175" s="13"/>
      <c r="AT175" s="239" t="s">
        <v>184</v>
      </c>
      <c r="AU175" s="239" t="s">
        <v>71</v>
      </c>
      <c r="AV175" s="13" t="s">
        <v>80</v>
      </c>
      <c r="AW175" s="13" t="s">
        <v>32</v>
      </c>
      <c r="AX175" s="13" t="s">
        <v>71</v>
      </c>
      <c r="AY175" s="239" t="s">
        <v>175</v>
      </c>
    </row>
    <row r="176" s="14" customFormat="1">
      <c r="A176" s="14"/>
      <c r="B176" s="240"/>
      <c r="C176" s="241"/>
      <c r="D176" s="230" t="s">
        <v>184</v>
      </c>
      <c r="E176" s="242" t="s">
        <v>19</v>
      </c>
      <c r="F176" s="243" t="s">
        <v>190</v>
      </c>
      <c r="G176" s="241"/>
      <c r="H176" s="244">
        <v>7</v>
      </c>
      <c r="I176" s="245"/>
      <c r="J176" s="241"/>
      <c r="K176" s="241"/>
      <c r="L176" s="246"/>
      <c r="M176" s="247"/>
      <c r="N176" s="248"/>
      <c r="O176" s="248"/>
      <c r="P176" s="248"/>
      <c r="Q176" s="248"/>
      <c r="R176" s="248"/>
      <c r="S176" s="248"/>
      <c r="T176" s="249"/>
      <c r="U176" s="14"/>
      <c r="V176" s="14"/>
      <c r="W176" s="14"/>
      <c r="X176" s="14"/>
      <c r="Y176" s="14"/>
      <c r="Z176" s="14"/>
      <c r="AA176" s="14"/>
      <c r="AB176" s="14"/>
      <c r="AC176" s="14"/>
      <c r="AD176" s="14"/>
      <c r="AE176" s="14"/>
      <c r="AT176" s="250" t="s">
        <v>184</v>
      </c>
      <c r="AU176" s="250" t="s">
        <v>71</v>
      </c>
      <c r="AV176" s="14" t="s">
        <v>118</v>
      </c>
      <c r="AW176" s="14" t="s">
        <v>32</v>
      </c>
      <c r="AX176" s="14" t="s">
        <v>78</v>
      </c>
      <c r="AY176" s="250" t="s">
        <v>175</v>
      </c>
    </row>
    <row r="177" s="2" customFormat="1" ht="24.15" customHeight="1">
      <c r="A177" s="39"/>
      <c r="B177" s="40"/>
      <c r="C177" s="215" t="s">
        <v>227</v>
      </c>
      <c r="D177" s="215" t="s">
        <v>178</v>
      </c>
      <c r="E177" s="216" t="s">
        <v>670</v>
      </c>
      <c r="F177" s="217" t="s">
        <v>671</v>
      </c>
      <c r="G177" s="218" t="s">
        <v>244</v>
      </c>
      <c r="H177" s="219">
        <v>7</v>
      </c>
      <c r="I177" s="220"/>
      <c r="J177" s="221">
        <f>ROUND(I177*H177,2)</f>
        <v>0</v>
      </c>
      <c r="K177" s="217" t="s">
        <v>182</v>
      </c>
      <c r="L177" s="45"/>
      <c r="M177" s="222" t="s">
        <v>19</v>
      </c>
      <c r="N177" s="223" t="s">
        <v>42</v>
      </c>
      <c r="O177" s="85"/>
      <c r="P177" s="224">
        <f>O177*H177</f>
        <v>0</v>
      </c>
      <c r="Q177" s="224">
        <v>0</v>
      </c>
      <c r="R177" s="224">
        <f>Q177*H177</f>
        <v>0</v>
      </c>
      <c r="S177" s="224">
        <v>0</v>
      </c>
      <c r="T177" s="225">
        <f>S177*H177</f>
        <v>0</v>
      </c>
      <c r="U177" s="39"/>
      <c r="V177" s="39"/>
      <c r="W177" s="39"/>
      <c r="X177" s="39"/>
      <c r="Y177" s="39"/>
      <c r="Z177" s="39"/>
      <c r="AA177" s="39"/>
      <c r="AB177" s="39"/>
      <c r="AC177" s="39"/>
      <c r="AD177" s="39"/>
      <c r="AE177" s="39"/>
      <c r="AR177" s="226" t="s">
        <v>118</v>
      </c>
      <c r="AT177" s="226" t="s">
        <v>178</v>
      </c>
      <c r="AU177" s="226" t="s">
        <v>71</v>
      </c>
      <c r="AY177" s="18" t="s">
        <v>175</v>
      </c>
      <c r="BE177" s="227">
        <f>IF(N177="základní",J177,0)</f>
        <v>0</v>
      </c>
      <c r="BF177" s="227">
        <f>IF(N177="snížená",J177,0)</f>
        <v>0</v>
      </c>
      <c r="BG177" s="227">
        <f>IF(N177="zákl. přenesená",J177,0)</f>
        <v>0</v>
      </c>
      <c r="BH177" s="227">
        <f>IF(N177="sníž. přenesená",J177,0)</f>
        <v>0</v>
      </c>
      <c r="BI177" s="227">
        <f>IF(N177="nulová",J177,0)</f>
        <v>0</v>
      </c>
      <c r="BJ177" s="18" t="s">
        <v>78</v>
      </c>
      <c r="BK177" s="227">
        <f>ROUND(I177*H177,2)</f>
        <v>0</v>
      </c>
      <c r="BL177" s="18" t="s">
        <v>118</v>
      </c>
      <c r="BM177" s="226" t="s">
        <v>672</v>
      </c>
    </row>
    <row r="178" s="13" customFormat="1">
      <c r="A178" s="13"/>
      <c r="B178" s="228"/>
      <c r="C178" s="229"/>
      <c r="D178" s="230" t="s">
        <v>184</v>
      </c>
      <c r="E178" s="231" t="s">
        <v>19</v>
      </c>
      <c r="F178" s="232" t="s">
        <v>668</v>
      </c>
      <c r="G178" s="229"/>
      <c r="H178" s="233">
        <v>6</v>
      </c>
      <c r="I178" s="234"/>
      <c r="J178" s="229"/>
      <c r="K178" s="229"/>
      <c r="L178" s="235"/>
      <c r="M178" s="236"/>
      <c r="N178" s="237"/>
      <c r="O178" s="237"/>
      <c r="P178" s="237"/>
      <c r="Q178" s="237"/>
      <c r="R178" s="237"/>
      <c r="S178" s="237"/>
      <c r="T178" s="238"/>
      <c r="U178" s="13"/>
      <c r="V178" s="13"/>
      <c r="W178" s="13"/>
      <c r="X178" s="13"/>
      <c r="Y178" s="13"/>
      <c r="Z178" s="13"/>
      <c r="AA178" s="13"/>
      <c r="AB178" s="13"/>
      <c r="AC178" s="13"/>
      <c r="AD178" s="13"/>
      <c r="AE178" s="13"/>
      <c r="AT178" s="239" t="s">
        <v>184</v>
      </c>
      <c r="AU178" s="239" t="s">
        <v>71</v>
      </c>
      <c r="AV178" s="13" t="s">
        <v>80</v>
      </c>
      <c r="AW178" s="13" t="s">
        <v>32</v>
      </c>
      <c r="AX178" s="13" t="s">
        <v>71</v>
      </c>
      <c r="AY178" s="239" t="s">
        <v>175</v>
      </c>
    </row>
    <row r="179" s="13" customFormat="1">
      <c r="A179" s="13"/>
      <c r="B179" s="228"/>
      <c r="C179" s="229"/>
      <c r="D179" s="230" t="s">
        <v>184</v>
      </c>
      <c r="E179" s="231" t="s">
        <v>19</v>
      </c>
      <c r="F179" s="232" t="s">
        <v>669</v>
      </c>
      <c r="G179" s="229"/>
      <c r="H179" s="233">
        <v>1</v>
      </c>
      <c r="I179" s="234"/>
      <c r="J179" s="229"/>
      <c r="K179" s="229"/>
      <c r="L179" s="235"/>
      <c r="M179" s="236"/>
      <c r="N179" s="237"/>
      <c r="O179" s="237"/>
      <c r="P179" s="237"/>
      <c r="Q179" s="237"/>
      <c r="R179" s="237"/>
      <c r="S179" s="237"/>
      <c r="T179" s="238"/>
      <c r="U179" s="13"/>
      <c r="V179" s="13"/>
      <c r="W179" s="13"/>
      <c r="X179" s="13"/>
      <c r="Y179" s="13"/>
      <c r="Z179" s="13"/>
      <c r="AA179" s="13"/>
      <c r="AB179" s="13"/>
      <c r="AC179" s="13"/>
      <c r="AD179" s="13"/>
      <c r="AE179" s="13"/>
      <c r="AT179" s="239" t="s">
        <v>184</v>
      </c>
      <c r="AU179" s="239" t="s">
        <v>71</v>
      </c>
      <c r="AV179" s="13" t="s">
        <v>80</v>
      </c>
      <c r="AW179" s="13" t="s">
        <v>32</v>
      </c>
      <c r="AX179" s="13" t="s">
        <v>71</v>
      </c>
      <c r="AY179" s="239" t="s">
        <v>175</v>
      </c>
    </row>
    <row r="180" s="14" customFormat="1">
      <c r="A180" s="14"/>
      <c r="B180" s="240"/>
      <c r="C180" s="241"/>
      <c r="D180" s="230" t="s">
        <v>184</v>
      </c>
      <c r="E180" s="242" t="s">
        <v>19</v>
      </c>
      <c r="F180" s="243" t="s">
        <v>190</v>
      </c>
      <c r="G180" s="241"/>
      <c r="H180" s="244">
        <v>7</v>
      </c>
      <c r="I180" s="245"/>
      <c r="J180" s="241"/>
      <c r="K180" s="241"/>
      <c r="L180" s="246"/>
      <c r="M180" s="247"/>
      <c r="N180" s="248"/>
      <c r="O180" s="248"/>
      <c r="P180" s="248"/>
      <c r="Q180" s="248"/>
      <c r="R180" s="248"/>
      <c r="S180" s="248"/>
      <c r="T180" s="249"/>
      <c r="U180" s="14"/>
      <c r="V180" s="14"/>
      <c r="W180" s="14"/>
      <c r="X180" s="14"/>
      <c r="Y180" s="14"/>
      <c r="Z180" s="14"/>
      <c r="AA180" s="14"/>
      <c r="AB180" s="14"/>
      <c r="AC180" s="14"/>
      <c r="AD180" s="14"/>
      <c r="AE180" s="14"/>
      <c r="AT180" s="250" t="s">
        <v>184</v>
      </c>
      <c r="AU180" s="250" t="s">
        <v>71</v>
      </c>
      <c r="AV180" s="14" t="s">
        <v>118</v>
      </c>
      <c r="AW180" s="14" t="s">
        <v>32</v>
      </c>
      <c r="AX180" s="14" t="s">
        <v>78</v>
      </c>
      <c r="AY180" s="250" t="s">
        <v>175</v>
      </c>
    </row>
    <row r="181" s="2" customFormat="1" ht="24.15" customHeight="1">
      <c r="A181" s="39"/>
      <c r="B181" s="40"/>
      <c r="C181" s="215" t="s">
        <v>113</v>
      </c>
      <c r="D181" s="215" t="s">
        <v>178</v>
      </c>
      <c r="E181" s="216" t="s">
        <v>673</v>
      </c>
      <c r="F181" s="217" t="s">
        <v>674</v>
      </c>
      <c r="G181" s="218" t="s">
        <v>196</v>
      </c>
      <c r="H181" s="219">
        <v>3.5550000000000002</v>
      </c>
      <c r="I181" s="220"/>
      <c r="J181" s="221">
        <f>ROUND(I181*H181,2)</f>
        <v>0</v>
      </c>
      <c r="K181" s="217" t="s">
        <v>182</v>
      </c>
      <c r="L181" s="45"/>
      <c r="M181" s="222" t="s">
        <v>19</v>
      </c>
      <c r="N181" s="223" t="s">
        <v>42</v>
      </c>
      <c r="O181" s="85"/>
      <c r="P181" s="224">
        <f>O181*H181</f>
        <v>0</v>
      </c>
      <c r="Q181" s="224">
        <v>0</v>
      </c>
      <c r="R181" s="224">
        <f>Q181*H181</f>
        <v>0</v>
      </c>
      <c r="S181" s="224">
        <v>0</v>
      </c>
      <c r="T181" s="225">
        <f>S181*H181</f>
        <v>0</v>
      </c>
      <c r="U181" s="39"/>
      <c r="V181" s="39"/>
      <c r="W181" s="39"/>
      <c r="X181" s="39"/>
      <c r="Y181" s="39"/>
      <c r="Z181" s="39"/>
      <c r="AA181" s="39"/>
      <c r="AB181" s="39"/>
      <c r="AC181" s="39"/>
      <c r="AD181" s="39"/>
      <c r="AE181" s="39"/>
      <c r="AR181" s="226" t="s">
        <v>118</v>
      </c>
      <c r="AT181" s="226" t="s">
        <v>178</v>
      </c>
      <c r="AU181" s="226" t="s">
        <v>71</v>
      </c>
      <c r="AY181" s="18" t="s">
        <v>175</v>
      </c>
      <c r="BE181" s="227">
        <f>IF(N181="základní",J181,0)</f>
        <v>0</v>
      </c>
      <c r="BF181" s="227">
        <f>IF(N181="snížená",J181,0)</f>
        <v>0</v>
      </c>
      <c r="BG181" s="227">
        <f>IF(N181="zákl. přenesená",J181,0)</f>
        <v>0</v>
      </c>
      <c r="BH181" s="227">
        <f>IF(N181="sníž. přenesená",J181,0)</f>
        <v>0</v>
      </c>
      <c r="BI181" s="227">
        <f>IF(N181="nulová",J181,0)</f>
        <v>0</v>
      </c>
      <c r="BJ181" s="18" t="s">
        <v>78</v>
      </c>
      <c r="BK181" s="227">
        <f>ROUND(I181*H181,2)</f>
        <v>0</v>
      </c>
      <c r="BL181" s="18" t="s">
        <v>118</v>
      </c>
      <c r="BM181" s="226" t="s">
        <v>675</v>
      </c>
    </row>
    <row r="182" s="13" customFormat="1">
      <c r="A182" s="13"/>
      <c r="B182" s="228"/>
      <c r="C182" s="229"/>
      <c r="D182" s="230" t="s">
        <v>184</v>
      </c>
      <c r="E182" s="231" t="s">
        <v>19</v>
      </c>
      <c r="F182" s="232" t="s">
        <v>676</v>
      </c>
      <c r="G182" s="229"/>
      <c r="H182" s="233">
        <v>3.5550000000000002</v>
      </c>
      <c r="I182" s="234"/>
      <c r="J182" s="229"/>
      <c r="K182" s="229"/>
      <c r="L182" s="235"/>
      <c r="M182" s="236"/>
      <c r="N182" s="237"/>
      <c r="O182" s="237"/>
      <c r="P182" s="237"/>
      <c r="Q182" s="237"/>
      <c r="R182" s="237"/>
      <c r="S182" s="237"/>
      <c r="T182" s="238"/>
      <c r="U182" s="13"/>
      <c r="V182" s="13"/>
      <c r="W182" s="13"/>
      <c r="X182" s="13"/>
      <c r="Y182" s="13"/>
      <c r="Z182" s="13"/>
      <c r="AA182" s="13"/>
      <c r="AB182" s="13"/>
      <c r="AC182" s="13"/>
      <c r="AD182" s="13"/>
      <c r="AE182" s="13"/>
      <c r="AT182" s="239" t="s">
        <v>184</v>
      </c>
      <c r="AU182" s="239" t="s">
        <v>71</v>
      </c>
      <c r="AV182" s="13" t="s">
        <v>80</v>
      </c>
      <c r="AW182" s="13" t="s">
        <v>32</v>
      </c>
      <c r="AX182" s="13" t="s">
        <v>78</v>
      </c>
      <c r="AY182" s="239" t="s">
        <v>175</v>
      </c>
    </row>
    <row r="183" s="2" customFormat="1" ht="16.5" customHeight="1">
      <c r="A183" s="39"/>
      <c r="B183" s="40"/>
      <c r="C183" s="251" t="s">
        <v>123</v>
      </c>
      <c r="D183" s="251" t="s">
        <v>199</v>
      </c>
      <c r="E183" s="252" t="s">
        <v>677</v>
      </c>
      <c r="F183" s="253" t="s">
        <v>678</v>
      </c>
      <c r="G183" s="254" t="s">
        <v>202</v>
      </c>
      <c r="H183" s="255">
        <v>5</v>
      </c>
      <c r="I183" s="256"/>
      <c r="J183" s="257">
        <f>ROUND(I183*H183,2)</f>
        <v>0</v>
      </c>
      <c r="K183" s="253" t="s">
        <v>182</v>
      </c>
      <c r="L183" s="258"/>
      <c r="M183" s="259" t="s">
        <v>19</v>
      </c>
      <c r="N183" s="260" t="s">
        <v>42</v>
      </c>
      <c r="O183" s="85"/>
      <c r="P183" s="224">
        <f>O183*H183</f>
        <v>0</v>
      </c>
      <c r="Q183" s="224">
        <v>1</v>
      </c>
      <c r="R183" s="224">
        <f>Q183*H183</f>
        <v>5</v>
      </c>
      <c r="S183" s="224">
        <v>0</v>
      </c>
      <c r="T183" s="225">
        <f>S183*H183</f>
        <v>0</v>
      </c>
      <c r="U183" s="39"/>
      <c r="V183" s="39"/>
      <c r="W183" s="39"/>
      <c r="X183" s="39"/>
      <c r="Y183" s="39"/>
      <c r="Z183" s="39"/>
      <c r="AA183" s="39"/>
      <c r="AB183" s="39"/>
      <c r="AC183" s="39"/>
      <c r="AD183" s="39"/>
      <c r="AE183" s="39"/>
      <c r="AR183" s="226" t="s">
        <v>203</v>
      </c>
      <c r="AT183" s="226" t="s">
        <v>199</v>
      </c>
      <c r="AU183" s="226" t="s">
        <v>71</v>
      </c>
      <c r="AY183" s="18" t="s">
        <v>175</v>
      </c>
      <c r="BE183" s="227">
        <f>IF(N183="základní",J183,0)</f>
        <v>0</v>
      </c>
      <c r="BF183" s="227">
        <f>IF(N183="snížená",J183,0)</f>
        <v>0</v>
      </c>
      <c r="BG183" s="227">
        <f>IF(N183="zákl. přenesená",J183,0)</f>
        <v>0</v>
      </c>
      <c r="BH183" s="227">
        <f>IF(N183="sníž. přenesená",J183,0)</f>
        <v>0</v>
      </c>
      <c r="BI183" s="227">
        <f>IF(N183="nulová",J183,0)</f>
        <v>0</v>
      </c>
      <c r="BJ183" s="18" t="s">
        <v>78</v>
      </c>
      <c r="BK183" s="227">
        <f>ROUND(I183*H183,2)</f>
        <v>0</v>
      </c>
      <c r="BL183" s="18" t="s">
        <v>118</v>
      </c>
      <c r="BM183" s="226" t="s">
        <v>679</v>
      </c>
    </row>
    <row r="184" s="13" customFormat="1">
      <c r="A184" s="13"/>
      <c r="B184" s="228"/>
      <c r="C184" s="229"/>
      <c r="D184" s="230" t="s">
        <v>184</v>
      </c>
      <c r="E184" s="231" t="s">
        <v>19</v>
      </c>
      <c r="F184" s="232" t="s">
        <v>680</v>
      </c>
      <c r="G184" s="229"/>
      <c r="H184" s="233">
        <v>5</v>
      </c>
      <c r="I184" s="234"/>
      <c r="J184" s="229"/>
      <c r="K184" s="229"/>
      <c r="L184" s="235"/>
      <c r="M184" s="236"/>
      <c r="N184" s="237"/>
      <c r="O184" s="237"/>
      <c r="P184" s="237"/>
      <c r="Q184" s="237"/>
      <c r="R184" s="237"/>
      <c r="S184" s="237"/>
      <c r="T184" s="238"/>
      <c r="U184" s="13"/>
      <c r="V184" s="13"/>
      <c r="W184" s="13"/>
      <c r="X184" s="13"/>
      <c r="Y184" s="13"/>
      <c r="Z184" s="13"/>
      <c r="AA184" s="13"/>
      <c r="AB184" s="13"/>
      <c r="AC184" s="13"/>
      <c r="AD184" s="13"/>
      <c r="AE184" s="13"/>
      <c r="AT184" s="239" t="s">
        <v>184</v>
      </c>
      <c r="AU184" s="239" t="s">
        <v>71</v>
      </c>
      <c r="AV184" s="13" t="s">
        <v>80</v>
      </c>
      <c r="AW184" s="13" t="s">
        <v>32</v>
      </c>
      <c r="AX184" s="13" t="s">
        <v>78</v>
      </c>
      <c r="AY184" s="239" t="s">
        <v>175</v>
      </c>
    </row>
    <row r="185" s="2" customFormat="1" ht="24.15" customHeight="1">
      <c r="A185" s="39"/>
      <c r="B185" s="40"/>
      <c r="C185" s="215" t="s">
        <v>132</v>
      </c>
      <c r="D185" s="215" t="s">
        <v>178</v>
      </c>
      <c r="E185" s="216" t="s">
        <v>681</v>
      </c>
      <c r="F185" s="217" t="s">
        <v>682</v>
      </c>
      <c r="G185" s="218" t="s">
        <v>212</v>
      </c>
      <c r="H185" s="219">
        <v>27.600000000000001</v>
      </c>
      <c r="I185" s="220"/>
      <c r="J185" s="221">
        <f>ROUND(I185*H185,2)</f>
        <v>0</v>
      </c>
      <c r="K185" s="217" t="s">
        <v>182</v>
      </c>
      <c r="L185" s="45"/>
      <c r="M185" s="222" t="s">
        <v>19</v>
      </c>
      <c r="N185" s="223" t="s">
        <v>42</v>
      </c>
      <c r="O185" s="85"/>
      <c r="P185" s="224">
        <f>O185*H185</f>
        <v>0</v>
      </c>
      <c r="Q185" s="224">
        <v>0</v>
      </c>
      <c r="R185" s="224">
        <f>Q185*H185</f>
        <v>0</v>
      </c>
      <c r="S185" s="224">
        <v>0</v>
      </c>
      <c r="T185" s="225">
        <f>S185*H185</f>
        <v>0</v>
      </c>
      <c r="U185" s="39"/>
      <c r="V185" s="39"/>
      <c r="W185" s="39"/>
      <c r="X185" s="39"/>
      <c r="Y185" s="39"/>
      <c r="Z185" s="39"/>
      <c r="AA185" s="39"/>
      <c r="AB185" s="39"/>
      <c r="AC185" s="39"/>
      <c r="AD185" s="39"/>
      <c r="AE185" s="39"/>
      <c r="AR185" s="226" t="s">
        <v>118</v>
      </c>
      <c r="AT185" s="226" t="s">
        <v>178</v>
      </c>
      <c r="AU185" s="226" t="s">
        <v>71</v>
      </c>
      <c r="AY185" s="18" t="s">
        <v>175</v>
      </c>
      <c r="BE185" s="227">
        <f>IF(N185="základní",J185,0)</f>
        <v>0</v>
      </c>
      <c r="BF185" s="227">
        <f>IF(N185="snížená",J185,0)</f>
        <v>0</v>
      </c>
      <c r="BG185" s="227">
        <f>IF(N185="zákl. přenesená",J185,0)</f>
        <v>0</v>
      </c>
      <c r="BH185" s="227">
        <f>IF(N185="sníž. přenesená",J185,0)</f>
        <v>0</v>
      </c>
      <c r="BI185" s="227">
        <f>IF(N185="nulová",J185,0)</f>
        <v>0</v>
      </c>
      <c r="BJ185" s="18" t="s">
        <v>78</v>
      </c>
      <c r="BK185" s="227">
        <f>ROUND(I185*H185,2)</f>
        <v>0</v>
      </c>
      <c r="BL185" s="18" t="s">
        <v>118</v>
      </c>
      <c r="BM185" s="226" t="s">
        <v>683</v>
      </c>
    </row>
    <row r="186" s="13" customFormat="1">
      <c r="A186" s="13"/>
      <c r="B186" s="228"/>
      <c r="C186" s="229"/>
      <c r="D186" s="230" t="s">
        <v>184</v>
      </c>
      <c r="E186" s="231" t="s">
        <v>19</v>
      </c>
      <c r="F186" s="232" t="s">
        <v>684</v>
      </c>
      <c r="G186" s="229"/>
      <c r="H186" s="233">
        <v>6</v>
      </c>
      <c r="I186" s="234"/>
      <c r="J186" s="229"/>
      <c r="K186" s="229"/>
      <c r="L186" s="235"/>
      <c r="M186" s="236"/>
      <c r="N186" s="237"/>
      <c r="O186" s="237"/>
      <c r="P186" s="237"/>
      <c r="Q186" s="237"/>
      <c r="R186" s="237"/>
      <c r="S186" s="237"/>
      <c r="T186" s="238"/>
      <c r="U186" s="13"/>
      <c r="V186" s="13"/>
      <c r="W186" s="13"/>
      <c r="X186" s="13"/>
      <c r="Y186" s="13"/>
      <c r="Z186" s="13"/>
      <c r="AA186" s="13"/>
      <c r="AB186" s="13"/>
      <c r="AC186" s="13"/>
      <c r="AD186" s="13"/>
      <c r="AE186" s="13"/>
      <c r="AT186" s="239" t="s">
        <v>184</v>
      </c>
      <c r="AU186" s="239" t="s">
        <v>71</v>
      </c>
      <c r="AV186" s="13" t="s">
        <v>80</v>
      </c>
      <c r="AW186" s="13" t="s">
        <v>32</v>
      </c>
      <c r="AX186" s="13" t="s">
        <v>71</v>
      </c>
      <c r="AY186" s="239" t="s">
        <v>175</v>
      </c>
    </row>
    <row r="187" s="13" customFormat="1">
      <c r="A187" s="13"/>
      <c r="B187" s="228"/>
      <c r="C187" s="229"/>
      <c r="D187" s="230" t="s">
        <v>184</v>
      </c>
      <c r="E187" s="231" t="s">
        <v>19</v>
      </c>
      <c r="F187" s="232" t="s">
        <v>685</v>
      </c>
      <c r="G187" s="229"/>
      <c r="H187" s="233">
        <v>6</v>
      </c>
      <c r="I187" s="234"/>
      <c r="J187" s="229"/>
      <c r="K187" s="229"/>
      <c r="L187" s="235"/>
      <c r="M187" s="236"/>
      <c r="N187" s="237"/>
      <c r="O187" s="237"/>
      <c r="P187" s="237"/>
      <c r="Q187" s="237"/>
      <c r="R187" s="237"/>
      <c r="S187" s="237"/>
      <c r="T187" s="238"/>
      <c r="U187" s="13"/>
      <c r="V187" s="13"/>
      <c r="W187" s="13"/>
      <c r="X187" s="13"/>
      <c r="Y187" s="13"/>
      <c r="Z187" s="13"/>
      <c r="AA187" s="13"/>
      <c r="AB187" s="13"/>
      <c r="AC187" s="13"/>
      <c r="AD187" s="13"/>
      <c r="AE187" s="13"/>
      <c r="AT187" s="239" t="s">
        <v>184</v>
      </c>
      <c r="AU187" s="239" t="s">
        <v>71</v>
      </c>
      <c r="AV187" s="13" t="s">
        <v>80</v>
      </c>
      <c r="AW187" s="13" t="s">
        <v>32</v>
      </c>
      <c r="AX187" s="13" t="s">
        <v>71</v>
      </c>
      <c r="AY187" s="239" t="s">
        <v>175</v>
      </c>
    </row>
    <row r="188" s="13" customFormat="1">
      <c r="A188" s="13"/>
      <c r="B188" s="228"/>
      <c r="C188" s="229"/>
      <c r="D188" s="230" t="s">
        <v>184</v>
      </c>
      <c r="E188" s="231" t="s">
        <v>19</v>
      </c>
      <c r="F188" s="232" t="s">
        <v>686</v>
      </c>
      <c r="G188" s="229"/>
      <c r="H188" s="233">
        <v>8.4000000000000004</v>
      </c>
      <c r="I188" s="234"/>
      <c r="J188" s="229"/>
      <c r="K188" s="229"/>
      <c r="L188" s="235"/>
      <c r="M188" s="236"/>
      <c r="N188" s="237"/>
      <c r="O188" s="237"/>
      <c r="P188" s="237"/>
      <c r="Q188" s="237"/>
      <c r="R188" s="237"/>
      <c r="S188" s="237"/>
      <c r="T188" s="238"/>
      <c r="U188" s="13"/>
      <c r="V188" s="13"/>
      <c r="W188" s="13"/>
      <c r="X188" s="13"/>
      <c r="Y188" s="13"/>
      <c r="Z188" s="13"/>
      <c r="AA188" s="13"/>
      <c r="AB188" s="13"/>
      <c r="AC188" s="13"/>
      <c r="AD188" s="13"/>
      <c r="AE188" s="13"/>
      <c r="AT188" s="239" t="s">
        <v>184</v>
      </c>
      <c r="AU188" s="239" t="s">
        <v>71</v>
      </c>
      <c r="AV188" s="13" t="s">
        <v>80</v>
      </c>
      <c r="AW188" s="13" t="s">
        <v>32</v>
      </c>
      <c r="AX188" s="13" t="s">
        <v>71</v>
      </c>
      <c r="AY188" s="239" t="s">
        <v>175</v>
      </c>
    </row>
    <row r="189" s="13" customFormat="1">
      <c r="A189" s="13"/>
      <c r="B189" s="228"/>
      <c r="C189" s="229"/>
      <c r="D189" s="230" t="s">
        <v>184</v>
      </c>
      <c r="E189" s="231" t="s">
        <v>19</v>
      </c>
      <c r="F189" s="232" t="s">
        <v>687</v>
      </c>
      <c r="G189" s="229"/>
      <c r="H189" s="233">
        <v>7.2000000000000002</v>
      </c>
      <c r="I189" s="234"/>
      <c r="J189" s="229"/>
      <c r="K189" s="229"/>
      <c r="L189" s="235"/>
      <c r="M189" s="236"/>
      <c r="N189" s="237"/>
      <c r="O189" s="237"/>
      <c r="P189" s="237"/>
      <c r="Q189" s="237"/>
      <c r="R189" s="237"/>
      <c r="S189" s="237"/>
      <c r="T189" s="238"/>
      <c r="U189" s="13"/>
      <c r="V189" s="13"/>
      <c r="W189" s="13"/>
      <c r="X189" s="13"/>
      <c r="Y189" s="13"/>
      <c r="Z189" s="13"/>
      <c r="AA189" s="13"/>
      <c r="AB189" s="13"/>
      <c r="AC189" s="13"/>
      <c r="AD189" s="13"/>
      <c r="AE189" s="13"/>
      <c r="AT189" s="239" t="s">
        <v>184</v>
      </c>
      <c r="AU189" s="239" t="s">
        <v>71</v>
      </c>
      <c r="AV189" s="13" t="s">
        <v>80</v>
      </c>
      <c r="AW189" s="13" t="s">
        <v>32</v>
      </c>
      <c r="AX189" s="13" t="s">
        <v>71</v>
      </c>
      <c r="AY189" s="239" t="s">
        <v>175</v>
      </c>
    </row>
    <row r="190" s="14" customFormat="1">
      <c r="A190" s="14"/>
      <c r="B190" s="240"/>
      <c r="C190" s="241"/>
      <c r="D190" s="230" t="s">
        <v>184</v>
      </c>
      <c r="E190" s="242" t="s">
        <v>19</v>
      </c>
      <c r="F190" s="243" t="s">
        <v>190</v>
      </c>
      <c r="G190" s="241"/>
      <c r="H190" s="244">
        <v>27.600000000000001</v>
      </c>
      <c r="I190" s="245"/>
      <c r="J190" s="241"/>
      <c r="K190" s="241"/>
      <c r="L190" s="246"/>
      <c r="M190" s="247"/>
      <c r="N190" s="248"/>
      <c r="O190" s="248"/>
      <c r="P190" s="248"/>
      <c r="Q190" s="248"/>
      <c r="R190" s="248"/>
      <c r="S190" s="248"/>
      <c r="T190" s="249"/>
      <c r="U190" s="14"/>
      <c r="V190" s="14"/>
      <c r="W190" s="14"/>
      <c r="X190" s="14"/>
      <c r="Y190" s="14"/>
      <c r="Z190" s="14"/>
      <c r="AA190" s="14"/>
      <c r="AB190" s="14"/>
      <c r="AC190" s="14"/>
      <c r="AD190" s="14"/>
      <c r="AE190" s="14"/>
      <c r="AT190" s="250" t="s">
        <v>184</v>
      </c>
      <c r="AU190" s="250" t="s">
        <v>71</v>
      </c>
      <c r="AV190" s="14" t="s">
        <v>118</v>
      </c>
      <c r="AW190" s="14" t="s">
        <v>32</v>
      </c>
      <c r="AX190" s="14" t="s">
        <v>78</v>
      </c>
      <c r="AY190" s="250" t="s">
        <v>175</v>
      </c>
    </row>
    <row r="191" s="2" customFormat="1" ht="24.15" customHeight="1">
      <c r="A191" s="39"/>
      <c r="B191" s="40"/>
      <c r="C191" s="215" t="s">
        <v>135</v>
      </c>
      <c r="D191" s="215" t="s">
        <v>178</v>
      </c>
      <c r="E191" s="216" t="s">
        <v>688</v>
      </c>
      <c r="F191" s="217" t="s">
        <v>689</v>
      </c>
      <c r="G191" s="218" t="s">
        <v>212</v>
      </c>
      <c r="H191" s="219">
        <v>27.600000000000001</v>
      </c>
      <c r="I191" s="220"/>
      <c r="J191" s="221">
        <f>ROUND(I191*H191,2)</f>
        <v>0</v>
      </c>
      <c r="K191" s="217" t="s">
        <v>182</v>
      </c>
      <c r="L191" s="45"/>
      <c r="M191" s="222" t="s">
        <v>19</v>
      </c>
      <c r="N191" s="223" t="s">
        <v>42</v>
      </c>
      <c r="O191" s="85"/>
      <c r="P191" s="224">
        <f>O191*H191</f>
        <v>0</v>
      </c>
      <c r="Q191" s="224">
        <v>0</v>
      </c>
      <c r="R191" s="224">
        <f>Q191*H191</f>
        <v>0</v>
      </c>
      <c r="S191" s="224">
        <v>0</v>
      </c>
      <c r="T191" s="225">
        <f>S191*H191</f>
        <v>0</v>
      </c>
      <c r="U191" s="39"/>
      <c r="V191" s="39"/>
      <c r="W191" s="39"/>
      <c r="X191" s="39"/>
      <c r="Y191" s="39"/>
      <c r="Z191" s="39"/>
      <c r="AA191" s="39"/>
      <c r="AB191" s="39"/>
      <c r="AC191" s="39"/>
      <c r="AD191" s="39"/>
      <c r="AE191" s="39"/>
      <c r="AR191" s="226" t="s">
        <v>118</v>
      </c>
      <c r="AT191" s="226" t="s">
        <v>178</v>
      </c>
      <c r="AU191" s="226" t="s">
        <v>71</v>
      </c>
      <c r="AY191" s="18" t="s">
        <v>175</v>
      </c>
      <c r="BE191" s="227">
        <f>IF(N191="základní",J191,0)</f>
        <v>0</v>
      </c>
      <c r="BF191" s="227">
        <f>IF(N191="snížená",J191,0)</f>
        <v>0</v>
      </c>
      <c r="BG191" s="227">
        <f>IF(N191="zákl. přenesená",J191,0)</f>
        <v>0</v>
      </c>
      <c r="BH191" s="227">
        <f>IF(N191="sníž. přenesená",J191,0)</f>
        <v>0</v>
      </c>
      <c r="BI191" s="227">
        <f>IF(N191="nulová",J191,0)</f>
        <v>0</v>
      </c>
      <c r="BJ191" s="18" t="s">
        <v>78</v>
      </c>
      <c r="BK191" s="227">
        <f>ROUND(I191*H191,2)</f>
        <v>0</v>
      </c>
      <c r="BL191" s="18" t="s">
        <v>118</v>
      </c>
      <c r="BM191" s="226" t="s">
        <v>690</v>
      </c>
    </row>
    <row r="192" s="2" customFormat="1" ht="24.15" customHeight="1">
      <c r="A192" s="39"/>
      <c r="B192" s="40"/>
      <c r="C192" s="215" t="s">
        <v>138</v>
      </c>
      <c r="D192" s="215" t="s">
        <v>178</v>
      </c>
      <c r="E192" s="216" t="s">
        <v>228</v>
      </c>
      <c r="F192" s="217" t="s">
        <v>229</v>
      </c>
      <c r="G192" s="218" t="s">
        <v>212</v>
      </c>
      <c r="H192" s="219">
        <v>6</v>
      </c>
      <c r="I192" s="220"/>
      <c r="J192" s="221">
        <f>ROUND(I192*H192,2)</f>
        <v>0</v>
      </c>
      <c r="K192" s="217" t="s">
        <v>182</v>
      </c>
      <c r="L192" s="45"/>
      <c r="M192" s="222" t="s">
        <v>19</v>
      </c>
      <c r="N192" s="223" t="s">
        <v>42</v>
      </c>
      <c r="O192" s="85"/>
      <c r="P192" s="224">
        <f>O192*H192</f>
        <v>0</v>
      </c>
      <c r="Q192" s="224">
        <v>0</v>
      </c>
      <c r="R192" s="224">
        <f>Q192*H192</f>
        <v>0</v>
      </c>
      <c r="S192" s="224">
        <v>0</v>
      </c>
      <c r="T192" s="225">
        <f>S192*H192</f>
        <v>0</v>
      </c>
      <c r="U192" s="39"/>
      <c r="V192" s="39"/>
      <c r="W192" s="39"/>
      <c r="X192" s="39"/>
      <c r="Y192" s="39"/>
      <c r="Z192" s="39"/>
      <c r="AA192" s="39"/>
      <c r="AB192" s="39"/>
      <c r="AC192" s="39"/>
      <c r="AD192" s="39"/>
      <c r="AE192" s="39"/>
      <c r="AR192" s="226" t="s">
        <v>118</v>
      </c>
      <c r="AT192" s="226" t="s">
        <v>178</v>
      </c>
      <c r="AU192" s="226" t="s">
        <v>71</v>
      </c>
      <c r="AY192" s="18" t="s">
        <v>175</v>
      </c>
      <c r="BE192" s="227">
        <f>IF(N192="základní",J192,0)</f>
        <v>0</v>
      </c>
      <c r="BF192" s="227">
        <f>IF(N192="snížená",J192,0)</f>
        <v>0</v>
      </c>
      <c r="BG192" s="227">
        <f>IF(N192="zákl. přenesená",J192,0)</f>
        <v>0</v>
      </c>
      <c r="BH192" s="227">
        <f>IF(N192="sníž. přenesená",J192,0)</f>
        <v>0</v>
      </c>
      <c r="BI192" s="227">
        <f>IF(N192="nulová",J192,0)</f>
        <v>0</v>
      </c>
      <c r="BJ192" s="18" t="s">
        <v>78</v>
      </c>
      <c r="BK192" s="227">
        <f>ROUND(I192*H192,2)</f>
        <v>0</v>
      </c>
      <c r="BL192" s="18" t="s">
        <v>118</v>
      </c>
      <c r="BM192" s="226" t="s">
        <v>691</v>
      </c>
    </row>
    <row r="193" s="13" customFormat="1">
      <c r="A193" s="13"/>
      <c r="B193" s="228"/>
      <c r="C193" s="229"/>
      <c r="D193" s="230" t="s">
        <v>184</v>
      </c>
      <c r="E193" s="231" t="s">
        <v>19</v>
      </c>
      <c r="F193" s="232" t="s">
        <v>692</v>
      </c>
      <c r="G193" s="229"/>
      <c r="H193" s="233">
        <v>6</v>
      </c>
      <c r="I193" s="234"/>
      <c r="J193" s="229"/>
      <c r="K193" s="229"/>
      <c r="L193" s="235"/>
      <c r="M193" s="236"/>
      <c r="N193" s="237"/>
      <c r="O193" s="237"/>
      <c r="P193" s="237"/>
      <c r="Q193" s="237"/>
      <c r="R193" s="237"/>
      <c r="S193" s="237"/>
      <c r="T193" s="238"/>
      <c r="U193" s="13"/>
      <c r="V193" s="13"/>
      <c r="W193" s="13"/>
      <c r="X193" s="13"/>
      <c r="Y193" s="13"/>
      <c r="Z193" s="13"/>
      <c r="AA193" s="13"/>
      <c r="AB193" s="13"/>
      <c r="AC193" s="13"/>
      <c r="AD193" s="13"/>
      <c r="AE193" s="13"/>
      <c r="AT193" s="239" t="s">
        <v>184</v>
      </c>
      <c r="AU193" s="239" t="s">
        <v>71</v>
      </c>
      <c r="AV193" s="13" t="s">
        <v>80</v>
      </c>
      <c r="AW193" s="13" t="s">
        <v>32</v>
      </c>
      <c r="AX193" s="13" t="s">
        <v>78</v>
      </c>
      <c r="AY193" s="239" t="s">
        <v>175</v>
      </c>
    </row>
    <row r="194" s="2" customFormat="1" ht="33" customHeight="1">
      <c r="A194" s="39"/>
      <c r="B194" s="40"/>
      <c r="C194" s="215" t="s">
        <v>8</v>
      </c>
      <c r="D194" s="215" t="s">
        <v>178</v>
      </c>
      <c r="E194" s="216" t="s">
        <v>234</v>
      </c>
      <c r="F194" s="217" t="s">
        <v>235</v>
      </c>
      <c r="G194" s="218" t="s">
        <v>212</v>
      </c>
      <c r="H194" s="219">
        <v>6</v>
      </c>
      <c r="I194" s="220"/>
      <c r="J194" s="221">
        <f>ROUND(I194*H194,2)</f>
        <v>0</v>
      </c>
      <c r="K194" s="217" t="s">
        <v>182</v>
      </c>
      <c r="L194" s="45"/>
      <c r="M194" s="222" t="s">
        <v>19</v>
      </c>
      <c r="N194" s="223" t="s">
        <v>42</v>
      </c>
      <c r="O194" s="85"/>
      <c r="P194" s="224">
        <f>O194*H194</f>
        <v>0</v>
      </c>
      <c r="Q194" s="224">
        <v>0</v>
      </c>
      <c r="R194" s="224">
        <f>Q194*H194</f>
        <v>0</v>
      </c>
      <c r="S194" s="224">
        <v>0</v>
      </c>
      <c r="T194" s="225">
        <f>S194*H194</f>
        <v>0</v>
      </c>
      <c r="U194" s="39"/>
      <c r="V194" s="39"/>
      <c r="W194" s="39"/>
      <c r="X194" s="39"/>
      <c r="Y194" s="39"/>
      <c r="Z194" s="39"/>
      <c r="AA194" s="39"/>
      <c r="AB194" s="39"/>
      <c r="AC194" s="39"/>
      <c r="AD194" s="39"/>
      <c r="AE194" s="39"/>
      <c r="AR194" s="226" t="s">
        <v>118</v>
      </c>
      <c r="AT194" s="226" t="s">
        <v>178</v>
      </c>
      <c r="AU194" s="226" t="s">
        <v>71</v>
      </c>
      <c r="AY194" s="18" t="s">
        <v>175</v>
      </c>
      <c r="BE194" s="227">
        <f>IF(N194="základní",J194,0)</f>
        <v>0</v>
      </c>
      <c r="BF194" s="227">
        <f>IF(N194="snížená",J194,0)</f>
        <v>0</v>
      </c>
      <c r="BG194" s="227">
        <f>IF(N194="zákl. přenesená",J194,0)</f>
        <v>0</v>
      </c>
      <c r="BH194" s="227">
        <f>IF(N194="sníž. přenesená",J194,0)</f>
        <v>0</v>
      </c>
      <c r="BI194" s="227">
        <f>IF(N194="nulová",J194,0)</f>
        <v>0</v>
      </c>
      <c r="BJ194" s="18" t="s">
        <v>78</v>
      </c>
      <c r="BK194" s="227">
        <f>ROUND(I194*H194,2)</f>
        <v>0</v>
      </c>
      <c r="BL194" s="18" t="s">
        <v>118</v>
      </c>
      <c r="BM194" s="226" t="s">
        <v>693</v>
      </c>
    </row>
    <row r="195" s="2" customFormat="1" ht="24.15" customHeight="1">
      <c r="A195" s="39"/>
      <c r="B195" s="40"/>
      <c r="C195" s="215" t="s">
        <v>143</v>
      </c>
      <c r="D195" s="215" t="s">
        <v>178</v>
      </c>
      <c r="E195" s="216" t="s">
        <v>694</v>
      </c>
      <c r="F195" s="217" t="s">
        <v>229</v>
      </c>
      <c r="G195" s="218" t="s">
        <v>212</v>
      </c>
      <c r="H195" s="219">
        <v>21</v>
      </c>
      <c r="I195" s="220"/>
      <c r="J195" s="221">
        <f>ROUND(I195*H195,2)</f>
        <v>0</v>
      </c>
      <c r="K195" s="217" t="s">
        <v>182</v>
      </c>
      <c r="L195" s="45"/>
      <c r="M195" s="222" t="s">
        <v>19</v>
      </c>
      <c r="N195" s="223" t="s">
        <v>42</v>
      </c>
      <c r="O195" s="85"/>
      <c r="P195" s="224">
        <f>O195*H195</f>
        <v>0</v>
      </c>
      <c r="Q195" s="224">
        <v>0</v>
      </c>
      <c r="R195" s="224">
        <f>Q195*H195</f>
        <v>0</v>
      </c>
      <c r="S195" s="224">
        <v>0</v>
      </c>
      <c r="T195" s="225">
        <f>S195*H195</f>
        <v>0</v>
      </c>
      <c r="U195" s="39"/>
      <c r="V195" s="39"/>
      <c r="W195" s="39"/>
      <c r="X195" s="39"/>
      <c r="Y195" s="39"/>
      <c r="Z195" s="39"/>
      <c r="AA195" s="39"/>
      <c r="AB195" s="39"/>
      <c r="AC195" s="39"/>
      <c r="AD195" s="39"/>
      <c r="AE195" s="39"/>
      <c r="AR195" s="226" t="s">
        <v>118</v>
      </c>
      <c r="AT195" s="226" t="s">
        <v>178</v>
      </c>
      <c r="AU195" s="226" t="s">
        <v>71</v>
      </c>
      <c r="AY195" s="18" t="s">
        <v>175</v>
      </c>
      <c r="BE195" s="227">
        <f>IF(N195="základní",J195,0)</f>
        <v>0</v>
      </c>
      <c r="BF195" s="227">
        <f>IF(N195="snížená",J195,0)</f>
        <v>0</v>
      </c>
      <c r="BG195" s="227">
        <f>IF(N195="zákl. přenesená",J195,0)</f>
        <v>0</v>
      </c>
      <c r="BH195" s="227">
        <f>IF(N195="sníž. přenesená",J195,0)</f>
        <v>0</v>
      </c>
      <c r="BI195" s="227">
        <f>IF(N195="nulová",J195,0)</f>
        <v>0</v>
      </c>
      <c r="BJ195" s="18" t="s">
        <v>78</v>
      </c>
      <c r="BK195" s="227">
        <f>ROUND(I195*H195,2)</f>
        <v>0</v>
      </c>
      <c r="BL195" s="18" t="s">
        <v>118</v>
      </c>
      <c r="BM195" s="226" t="s">
        <v>695</v>
      </c>
    </row>
    <row r="196" s="15" customFormat="1">
      <c r="A196" s="15"/>
      <c r="B196" s="261"/>
      <c r="C196" s="262"/>
      <c r="D196" s="230" t="s">
        <v>184</v>
      </c>
      <c r="E196" s="263" t="s">
        <v>19</v>
      </c>
      <c r="F196" s="264" t="s">
        <v>696</v>
      </c>
      <c r="G196" s="262"/>
      <c r="H196" s="263" t="s">
        <v>19</v>
      </c>
      <c r="I196" s="265"/>
      <c r="J196" s="262"/>
      <c r="K196" s="262"/>
      <c r="L196" s="266"/>
      <c r="M196" s="267"/>
      <c r="N196" s="268"/>
      <c r="O196" s="268"/>
      <c r="P196" s="268"/>
      <c r="Q196" s="268"/>
      <c r="R196" s="268"/>
      <c r="S196" s="268"/>
      <c r="T196" s="269"/>
      <c r="U196" s="15"/>
      <c r="V196" s="15"/>
      <c r="W196" s="15"/>
      <c r="X196" s="15"/>
      <c r="Y196" s="15"/>
      <c r="Z196" s="15"/>
      <c r="AA196" s="15"/>
      <c r="AB196" s="15"/>
      <c r="AC196" s="15"/>
      <c r="AD196" s="15"/>
      <c r="AE196" s="15"/>
      <c r="AT196" s="270" t="s">
        <v>184</v>
      </c>
      <c r="AU196" s="270" t="s">
        <v>71</v>
      </c>
      <c r="AV196" s="15" t="s">
        <v>78</v>
      </c>
      <c r="AW196" s="15" t="s">
        <v>32</v>
      </c>
      <c r="AX196" s="15" t="s">
        <v>71</v>
      </c>
      <c r="AY196" s="270" t="s">
        <v>175</v>
      </c>
    </row>
    <row r="197" s="13" customFormat="1">
      <c r="A197" s="13"/>
      <c r="B197" s="228"/>
      <c r="C197" s="229"/>
      <c r="D197" s="230" t="s">
        <v>184</v>
      </c>
      <c r="E197" s="231" t="s">
        <v>19</v>
      </c>
      <c r="F197" s="232" t="s">
        <v>697</v>
      </c>
      <c r="G197" s="229"/>
      <c r="H197" s="233">
        <v>6</v>
      </c>
      <c r="I197" s="234"/>
      <c r="J197" s="229"/>
      <c r="K197" s="229"/>
      <c r="L197" s="235"/>
      <c r="M197" s="236"/>
      <c r="N197" s="237"/>
      <c r="O197" s="237"/>
      <c r="P197" s="237"/>
      <c r="Q197" s="237"/>
      <c r="R197" s="237"/>
      <c r="S197" s="237"/>
      <c r="T197" s="238"/>
      <c r="U197" s="13"/>
      <c r="V197" s="13"/>
      <c r="W197" s="13"/>
      <c r="X197" s="13"/>
      <c r="Y197" s="13"/>
      <c r="Z197" s="13"/>
      <c r="AA197" s="13"/>
      <c r="AB197" s="13"/>
      <c r="AC197" s="13"/>
      <c r="AD197" s="13"/>
      <c r="AE197" s="13"/>
      <c r="AT197" s="239" t="s">
        <v>184</v>
      </c>
      <c r="AU197" s="239" t="s">
        <v>71</v>
      </c>
      <c r="AV197" s="13" t="s">
        <v>80</v>
      </c>
      <c r="AW197" s="13" t="s">
        <v>32</v>
      </c>
      <c r="AX197" s="13" t="s">
        <v>71</v>
      </c>
      <c r="AY197" s="239" t="s">
        <v>175</v>
      </c>
    </row>
    <row r="198" s="13" customFormat="1">
      <c r="A198" s="13"/>
      <c r="B198" s="228"/>
      <c r="C198" s="229"/>
      <c r="D198" s="230" t="s">
        <v>184</v>
      </c>
      <c r="E198" s="231" t="s">
        <v>19</v>
      </c>
      <c r="F198" s="232" t="s">
        <v>698</v>
      </c>
      <c r="G198" s="229"/>
      <c r="H198" s="233">
        <v>9</v>
      </c>
      <c r="I198" s="234"/>
      <c r="J198" s="229"/>
      <c r="K198" s="229"/>
      <c r="L198" s="235"/>
      <c r="M198" s="236"/>
      <c r="N198" s="237"/>
      <c r="O198" s="237"/>
      <c r="P198" s="237"/>
      <c r="Q198" s="237"/>
      <c r="R198" s="237"/>
      <c r="S198" s="237"/>
      <c r="T198" s="238"/>
      <c r="U198" s="13"/>
      <c r="V198" s="13"/>
      <c r="W198" s="13"/>
      <c r="X198" s="13"/>
      <c r="Y198" s="13"/>
      <c r="Z198" s="13"/>
      <c r="AA198" s="13"/>
      <c r="AB198" s="13"/>
      <c r="AC198" s="13"/>
      <c r="AD198" s="13"/>
      <c r="AE198" s="13"/>
      <c r="AT198" s="239" t="s">
        <v>184</v>
      </c>
      <c r="AU198" s="239" t="s">
        <v>71</v>
      </c>
      <c r="AV198" s="13" t="s">
        <v>80</v>
      </c>
      <c r="AW198" s="13" t="s">
        <v>32</v>
      </c>
      <c r="AX198" s="13" t="s">
        <v>71</v>
      </c>
      <c r="AY198" s="239" t="s">
        <v>175</v>
      </c>
    </row>
    <row r="199" s="13" customFormat="1">
      <c r="A199" s="13"/>
      <c r="B199" s="228"/>
      <c r="C199" s="229"/>
      <c r="D199" s="230" t="s">
        <v>184</v>
      </c>
      <c r="E199" s="231" t="s">
        <v>19</v>
      </c>
      <c r="F199" s="232" t="s">
        <v>699</v>
      </c>
      <c r="G199" s="229"/>
      <c r="H199" s="233">
        <v>6</v>
      </c>
      <c r="I199" s="234"/>
      <c r="J199" s="229"/>
      <c r="K199" s="229"/>
      <c r="L199" s="235"/>
      <c r="M199" s="236"/>
      <c r="N199" s="237"/>
      <c r="O199" s="237"/>
      <c r="P199" s="237"/>
      <c r="Q199" s="237"/>
      <c r="R199" s="237"/>
      <c r="S199" s="237"/>
      <c r="T199" s="238"/>
      <c r="U199" s="13"/>
      <c r="V199" s="13"/>
      <c r="W199" s="13"/>
      <c r="X199" s="13"/>
      <c r="Y199" s="13"/>
      <c r="Z199" s="13"/>
      <c r="AA199" s="13"/>
      <c r="AB199" s="13"/>
      <c r="AC199" s="13"/>
      <c r="AD199" s="13"/>
      <c r="AE199" s="13"/>
      <c r="AT199" s="239" t="s">
        <v>184</v>
      </c>
      <c r="AU199" s="239" t="s">
        <v>71</v>
      </c>
      <c r="AV199" s="13" t="s">
        <v>80</v>
      </c>
      <c r="AW199" s="13" t="s">
        <v>32</v>
      </c>
      <c r="AX199" s="13" t="s">
        <v>71</v>
      </c>
      <c r="AY199" s="239" t="s">
        <v>175</v>
      </c>
    </row>
    <row r="200" s="14" customFormat="1">
      <c r="A200" s="14"/>
      <c r="B200" s="240"/>
      <c r="C200" s="241"/>
      <c r="D200" s="230" t="s">
        <v>184</v>
      </c>
      <c r="E200" s="242" t="s">
        <v>19</v>
      </c>
      <c r="F200" s="243" t="s">
        <v>190</v>
      </c>
      <c r="G200" s="241"/>
      <c r="H200" s="244">
        <v>21</v>
      </c>
      <c r="I200" s="245"/>
      <c r="J200" s="241"/>
      <c r="K200" s="241"/>
      <c r="L200" s="246"/>
      <c r="M200" s="247"/>
      <c r="N200" s="248"/>
      <c r="O200" s="248"/>
      <c r="P200" s="248"/>
      <c r="Q200" s="248"/>
      <c r="R200" s="248"/>
      <c r="S200" s="248"/>
      <c r="T200" s="249"/>
      <c r="U200" s="14"/>
      <c r="V200" s="14"/>
      <c r="W200" s="14"/>
      <c r="X200" s="14"/>
      <c r="Y200" s="14"/>
      <c r="Z200" s="14"/>
      <c r="AA200" s="14"/>
      <c r="AB200" s="14"/>
      <c r="AC200" s="14"/>
      <c r="AD200" s="14"/>
      <c r="AE200" s="14"/>
      <c r="AT200" s="250" t="s">
        <v>184</v>
      </c>
      <c r="AU200" s="250" t="s">
        <v>71</v>
      </c>
      <c r="AV200" s="14" t="s">
        <v>118</v>
      </c>
      <c r="AW200" s="14" t="s">
        <v>32</v>
      </c>
      <c r="AX200" s="14" t="s">
        <v>78</v>
      </c>
      <c r="AY200" s="250" t="s">
        <v>175</v>
      </c>
    </row>
    <row r="201" s="2" customFormat="1" ht="33" customHeight="1">
      <c r="A201" s="39"/>
      <c r="B201" s="40"/>
      <c r="C201" s="215" t="s">
        <v>263</v>
      </c>
      <c r="D201" s="215" t="s">
        <v>178</v>
      </c>
      <c r="E201" s="216" t="s">
        <v>700</v>
      </c>
      <c r="F201" s="217" t="s">
        <v>235</v>
      </c>
      <c r="G201" s="218" t="s">
        <v>212</v>
      </c>
      <c r="H201" s="219">
        <v>21</v>
      </c>
      <c r="I201" s="220"/>
      <c r="J201" s="221">
        <f>ROUND(I201*H201,2)</f>
        <v>0</v>
      </c>
      <c r="K201" s="217" t="s">
        <v>182</v>
      </c>
      <c r="L201" s="45"/>
      <c r="M201" s="222" t="s">
        <v>19</v>
      </c>
      <c r="N201" s="223" t="s">
        <v>42</v>
      </c>
      <c r="O201" s="85"/>
      <c r="P201" s="224">
        <f>O201*H201</f>
        <v>0</v>
      </c>
      <c r="Q201" s="224">
        <v>0</v>
      </c>
      <c r="R201" s="224">
        <f>Q201*H201</f>
        <v>0</v>
      </c>
      <c r="S201" s="224">
        <v>0</v>
      </c>
      <c r="T201" s="225">
        <f>S201*H201</f>
        <v>0</v>
      </c>
      <c r="U201" s="39"/>
      <c r="V201" s="39"/>
      <c r="W201" s="39"/>
      <c r="X201" s="39"/>
      <c r="Y201" s="39"/>
      <c r="Z201" s="39"/>
      <c r="AA201" s="39"/>
      <c r="AB201" s="39"/>
      <c r="AC201" s="39"/>
      <c r="AD201" s="39"/>
      <c r="AE201" s="39"/>
      <c r="AR201" s="226" t="s">
        <v>118</v>
      </c>
      <c r="AT201" s="226" t="s">
        <v>178</v>
      </c>
      <c r="AU201" s="226" t="s">
        <v>71</v>
      </c>
      <c r="AY201" s="18" t="s">
        <v>175</v>
      </c>
      <c r="BE201" s="227">
        <f>IF(N201="základní",J201,0)</f>
        <v>0</v>
      </c>
      <c r="BF201" s="227">
        <f>IF(N201="snížená",J201,0)</f>
        <v>0</v>
      </c>
      <c r="BG201" s="227">
        <f>IF(N201="zákl. přenesená",J201,0)</f>
        <v>0</v>
      </c>
      <c r="BH201" s="227">
        <f>IF(N201="sníž. přenesená",J201,0)</f>
        <v>0</v>
      </c>
      <c r="BI201" s="227">
        <f>IF(N201="nulová",J201,0)</f>
        <v>0</v>
      </c>
      <c r="BJ201" s="18" t="s">
        <v>78</v>
      </c>
      <c r="BK201" s="227">
        <f>ROUND(I201*H201,2)</f>
        <v>0</v>
      </c>
      <c r="BL201" s="18" t="s">
        <v>118</v>
      </c>
      <c r="BM201" s="226" t="s">
        <v>701</v>
      </c>
    </row>
    <row r="202" s="2" customFormat="1" ht="33" customHeight="1">
      <c r="A202" s="39"/>
      <c r="B202" s="40"/>
      <c r="C202" s="215" t="s">
        <v>267</v>
      </c>
      <c r="D202" s="215" t="s">
        <v>178</v>
      </c>
      <c r="E202" s="216" t="s">
        <v>215</v>
      </c>
      <c r="F202" s="217" t="s">
        <v>216</v>
      </c>
      <c r="G202" s="218" t="s">
        <v>212</v>
      </c>
      <c r="H202" s="219">
        <v>8.4000000000000004</v>
      </c>
      <c r="I202" s="220"/>
      <c r="J202" s="221">
        <f>ROUND(I202*H202,2)</f>
        <v>0</v>
      </c>
      <c r="K202" s="217" t="s">
        <v>182</v>
      </c>
      <c r="L202" s="45"/>
      <c r="M202" s="222" t="s">
        <v>19</v>
      </c>
      <c r="N202" s="223" t="s">
        <v>42</v>
      </c>
      <c r="O202" s="85"/>
      <c r="P202" s="224">
        <f>O202*H202</f>
        <v>0</v>
      </c>
      <c r="Q202" s="224">
        <v>0</v>
      </c>
      <c r="R202" s="224">
        <f>Q202*H202</f>
        <v>0</v>
      </c>
      <c r="S202" s="224">
        <v>0</v>
      </c>
      <c r="T202" s="225">
        <f>S202*H202</f>
        <v>0</v>
      </c>
      <c r="U202" s="39"/>
      <c r="V202" s="39"/>
      <c r="W202" s="39"/>
      <c r="X202" s="39"/>
      <c r="Y202" s="39"/>
      <c r="Z202" s="39"/>
      <c r="AA202" s="39"/>
      <c r="AB202" s="39"/>
      <c r="AC202" s="39"/>
      <c r="AD202" s="39"/>
      <c r="AE202" s="39"/>
      <c r="AR202" s="226" t="s">
        <v>118</v>
      </c>
      <c r="AT202" s="226" t="s">
        <v>178</v>
      </c>
      <c r="AU202" s="226" t="s">
        <v>71</v>
      </c>
      <c r="AY202" s="18" t="s">
        <v>175</v>
      </c>
      <c r="BE202" s="227">
        <f>IF(N202="základní",J202,0)</f>
        <v>0</v>
      </c>
      <c r="BF202" s="227">
        <f>IF(N202="snížená",J202,0)</f>
        <v>0</v>
      </c>
      <c r="BG202" s="227">
        <f>IF(N202="zákl. přenesená",J202,0)</f>
        <v>0</v>
      </c>
      <c r="BH202" s="227">
        <f>IF(N202="sníž. přenesená",J202,0)</f>
        <v>0</v>
      </c>
      <c r="BI202" s="227">
        <f>IF(N202="nulová",J202,0)</f>
        <v>0</v>
      </c>
      <c r="BJ202" s="18" t="s">
        <v>78</v>
      </c>
      <c r="BK202" s="227">
        <f>ROUND(I202*H202,2)</f>
        <v>0</v>
      </c>
      <c r="BL202" s="18" t="s">
        <v>118</v>
      </c>
      <c r="BM202" s="226" t="s">
        <v>702</v>
      </c>
    </row>
    <row r="203" s="13" customFormat="1">
      <c r="A203" s="13"/>
      <c r="B203" s="228"/>
      <c r="C203" s="229"/>
      <c r="D203" s="230" t="s">
        <v>184</v>
      </c>
      <c r="E203" s="231" t="s">
        <v>19</v>
      </c>
      <c r="F203" s="232" t="s">
        <v>703</v>
      </c>
      <c r="G203" s="229"/>
      <c r="H203" s="233">
        <v>8.4000000000000004</v>
      </c>
      <c r="I203" s="234"/>
      <c r="J203" s="229"/>
      <c r="K203" s="229"/>
      <c r="L203" s="235"/>
      <c r="M203" s="236"/>
      <c r="N203" s="237"/>
      <c r="O203" s="237"/>
      <c r="P203" s="237"/>
      <c r="Q203" s="237"/>
      <c r="R203" s="237"/>
      <c r="S203" s="237"/>
      <c r="T203" s="238"/>
      <c r="U203" s="13"/>
      <c r="V203" s="13"/>
      <c r="W203" s="13"/>
      <c r="X203" s="13"/>
      <c r="Y203" s="13"/>
      <c r="Z203" s="13"/>
      <c r="AA203" s="13"/>
      <c r="AB203" s="13"/>
      <c r="AC203" s="13"/>
      <c r="AD203" s="13"/>
      <c r="AE203" s="13"/>
      <c r="AT203" s="239" t="s">
        <v>184</v>
      </c>
      <c r="AU203" s="239" t="s">
        <v>71</v>
      </c>
      <c r="AV203" s="13" t="s">
        <v>80</v>
      </c>
      <c r="AW203" s="13" t="s">
        <v>32</v>
      </c>
      <c r="AX203" s="13" t="s">
        <v>78</v>
      </c>
      <c r="AY203" s="239" t="s">
        <v>175</v>
      </c>
    </row>
    <row r="204" s="2" customFormat="1" ht="37.8" customHeight="1">
      <c r="A204" s="39"/>
      <c r="B204" s="40"/>
      <c r="C204" s="215" t="s">
        <v>399</v>
      </c>
      <c r="D204" s="215" t="s">
        <v>178</v>
      </c>
      <c r="E204" s="216" t="s">
        <v>220</v>
      </c>
      <c r="F204" s="217" t="s">
        <v>221</v>
      </c>
      <c r="G204" s="218" t="s">
        <v>212</v>
      </c>
      <c r="H204" s="219">
        <v>8.4000000000000004</v>
      </c>
      <c r="I204" s="220"/>
      <c r="J204" s="221">
        <f>ROUND(I204*H204,2)</f>
        <v>0</v>
      </c>
      <c r="K204" s="217" t="s">
        <v>182</v>
      </c>
      <c r="L204" s="45"/>
      <c r="M204" s="222" t="s">
        <v>19</v>
      </c>
      <c r="N204" s="223" t="s">
        <v>42</v>
      </c>
      <c r="O204" s="85"/>
      <c r="P204" s="224">
        <f>O204*H204</f>
        <v>0</v>
      </c>
      <c r="Q204" s="224">
        <v>0</v>
      </c>
      <c r="R204" s="224">
        <f>Q204*H204</f>
        <v>0</v>
      </c>
      <c r="S204" s="224">
        <v>0</v>
      </c>
      <c r="T204" s="225">
        <f>S204*H204</f>
        <v>0</v>
      </c>
      <c r="U204" s="39"/>
      <c r="V204" s="39"/>
      <c r="W204" s="39"/>
      <c r="X204" s="39"/>
      <c r="Y204" s="39"/>
      <c r="Z204" s="39"/>
      <c r="AA204" s="39"/>
      <c r="AB204" s="39"/>
      <c r="AC204" s="39"/>
      <c r="AD204" s="39"/>
      <c r="AE204" s="39"/>
      <c r="AR204" s="226" t="s">
        <v>118</v>
      </c>
      <c r="AT204" s="226" t="s">
        <v>178</v>
      </c>
      <c r="AU204" s="226" t="s">
        <v>71</v>
      </c>
      <c r="AY204" s="18" t="s">
        <v>175</v>
      </c>
      <c r="BE204" s="227">
        <f>IF(N204="základní",J204,0)</f>
        <v>0</v>
      </c>
      <c r="BF204" s="227">
        <f>IF(N204="snížená",J204,0)</f>
        <v>0</v>
      </c>
      <c r="BG204" s="227">
        <f>IF(N204="zákl. přenesená",J204,0)</f>
        <v>0</v>
      </c>
      <c r="BH204" s="227">
        <f>IF(N204="sníž. přenesená",J204,0)</f>
        <v>0</v>
      </c>
      <c r="BI204" s="227">
        <f>IF(N204="nulová",J204,0)</f>
        <v>0</v>
      </c>
      <c r="BJ204" s="18" t="s">
        <v>78</v>
      </c>
      <c r="BK204" s="227">
        <f>ROUND(I204*H204,2)</f>
        <v>0</v>
      </c>
      <c r="BL204" s="18" t="s">
        <v>118</v>
      </c>
      <c r="BM204" s="226" t="s">
        <v>704</v>
      </c>
    </row>
    <row r="205" s="13" customFormat="1">
      <c r="A205" s="13"/>
      <c r="B205" s="228"/>
      <c r="C205" s="229"/>
      <c r="D205" s="230" t="s">
        <v>184</v>
      </c>
      <c r="E205" s="231" t="s">
        <v>19</v>
      </c>
      <c r="F205" s="232" t="s">
        <v>703</v>
      </c>
      <c r="G205" s="229"/>
      <c r="H205" s="233">
        <v>8.4000000000000004</v>
      </c>
      <c r="I205" s="234"/>
      <c r="J205" s="229"/>
      <c r="K205" s="229"/>
      <c r="L205" s="235"/>
      <c r="M205" s="236"/>
      <c r="N205" s="237"/>
      <c r="O205" s="237"/>
      <c r="P205" s="237"/>
      <c r="Q205" s="237"/>
      <c r="R205" s="237"/>
      <c r="S205" s="237"/>
      <c r="T205" s="238"/>
      <c r="U205" s="13"/>
      <c r="V205" s="13"/>
      <c r="W205" s="13"/>
      <c r="X205" s="13"/>
      <c r="Y205" s="13"/>
      <c r="Z205" s="13"/>
      <c r="AA205" s="13"/>
      <c r="AB205" s="13"/>
      <c r="AC205" s="13"/>
      <c r="AD205" s="13"/>
      <c r="AE205" s="13"/>
      <c r="AT205" s="239" t="s">
        <v>184</v>
      </c>
      <c r="AU205" s="239" t="s">
        <v>71</v>
      </c>
      <c r="AV205" s="13" t="s">
        <v>80</v>
      </c>
      <c r="AW205" s="13" t="s">
        <v>32</v>
      </c>
      <c r="AX205" s="13" t="s">
        <v>78</v>
      </c>
      <c r="AY205" s="239" t="s">
        <v>175</v>
      </c>
    </row>
    <row r="206" s="2" customFormat="1" ht="24.15" customHeight="1">
      <c r="A206" s="39"/>
      <c r="B206" s="40"/>
      <c r="C206" s="215" t="s">
        <v>404</v>
      </c>
      <c r="D206" s="215" t="s">
        <v>178</v>
      </c>
      <c r="E206" s="216" t="s">
        <v>705</v>
      </c>
      <c r="F206" s="217" t="s">
        <v>706</v>
      </c>
      <c r="G206" s="218" t="s">
        <v>212</v>
      </c>
      <c r="H206" s="219">
        <v>63.399999999999999</v>
      </c>
      <c r="I206" s="220"/>
      <c r="J206" s="221">
        <f>ROUND(I206*H206,2)</f>
        <v>0</v>
      </c>
      <c r="K206" s="217" t="s">
        <v>182</v>
      </c>
      <c r="L206" s="45"/>
      <c r="M206" s="222" t="s">
        <v>19</v>
      </c>
      <c r="N206" s="223" t="s">
        <v>42</v>
      </c>
      <c r="O206" s="85"/>
      <c r="P206" s="224">
        <f>O206*H206</f>
        <v>0</v>
      </c>
      <c r="Q206" s="224">
        <v>0</v>
      </c>
      <c r="R206" s="224">
        <f>Q206*H206</f>
        <v>0</v>
      </c>
      <c r="S206" s="224">
        <v>0</v>
      </c>
      <c r="T206" s="225">
        <f>S206*H206</f>
        <v>0</v>
      </c>
      <c r="U206" s="39"/>
      <c r="V206" s="39"/>
      <c r="W206" s="39"/>
      <c r="X206" s="39"/>
      <c r="Y206" s="39"/>
      <c r="Z206" s="39"/>
      <c r="AA206" s="39"/>
      <c r="AB206" s="39"/>
      <c r="AC206" s="39"/>
      <c r="AD206" s="39"/>
      <c r="AE206" s="39"/>
      <c r="AR206" s="226" t="s">
        <v>118</v>
      </c>
      <c r="AT206" s="226" t="s">
        <v>178</v>
      </c>
      <c r="AU206" s="226" t="s">
        <v>71</v>
      </c>
      <c r="AY206" s="18" t="s">
        <v>175</v>
      </c>
      <c r="BE206" s="227">
        <f>IF(N206="základní",J206,0)</f>
        <v>0</v>
      </c>
      <c r="BF206" s="227">
        <f>IF(N206="snížená",J206,0)</f>
        <v>0</v>
      </c>
      <c r="BG206" s="227">
        <f>IF(N206="zákl. přenesená",J206,0)</f>
        <v>0</v>
      </c>
      <c r="BH206" s="227">
        <f>IF(N206="sníž. přenesená",J206,0)</f>
        <v>0</v>
      </c>
      <c r="BI206" s="227">
        <f>IF(N206="nulová",J206,0)</f>
        <v>0</v>
      </c>
      <c r="BJ206" s="18" t="s">
        <v>78</v>
      </c>
      <c r="BK206" s="227">
        <f>ROUND(I206*H206,2)</f>
        <v>0</v>
      </c>
      <c r="BL206" s="18" t="s">
        <v>118</v>
      </c>
      <c r="BM206" s="226" t="s">
        <v>707</v>
      </c>
    </row>
    <row r="207" s="13" customFormat="1">
      <c r="A207" s="13"/>
      <c r="B207" s="228"/>
      <c r="C207" s="229"/>
      <c r="D207" s="230" t="s">
        <v>184</v>
      </c>
      <c r="E207" s="231" t="s">
        <v>19</v>
      </c>
      <c r="F207" s="232" t="s">
        <v>708</v>
      </c>
      <c r="G207" s="229"/>
      <c r="H207" s="233">
        <v>29</v>
      </c>
      <c r="I207" s="234"/>
      <c r="J207" s="229"/>
      <c r="K207" s="229"/>
      <c r="L207" s="235"/>
      <c r="M207" s="236"/>
      <c r="N207" s="237"/>
      <c r="O207" s="237"/>
      <c r="P207" s="237"/>
      <c r="Q207" s="237"/>
      <c r="R207" s="237"/>
      <c r="S207" s="237"/>
      <c r="T207" s="238"/>
      <c r="U207" s="13"/>
      <c r="V207" s="13"/>
      <c r="W207" s="13"/>
      <c r="X207" s="13"/>
      <c r="Y207" s="13"/>
      <c r="Z207" s="13"/>
      <c r="AA207" s="13"/>
      <c r="AB207" s="13"/>
      <c r="AC207" s="13"/>
      <c r="AD207" s="13"/>
      <c r="AE207" s="13"/>
      <c r="AT207" s="239" t="s">
        <v>184</v>
      </c>
      <c r="AU207" s="239" t="s">
        <v>71</v>
      </c>
      <c r="AV207" s="13" t="s">
        <v>80</v>
      </c>
      <c r="AW207" s="13" t="s">
        <v>32</v>
      </c>
      <c r="AX207" s="13" t="s">
        <v>71</v>
      </c>
      <c r="AY207" s="239" t="s">
        <v>175</v>
      </c>
    </row>
    <row r="208" s="13" customFormat="1">
      <c r="A208" s="13"/>
      <c r="B208" s="228"/>
      <c r="C208" s="229"/>
      <c r="D208" s="230" t="s">
        <v>184</v>
      </c>
      <c r="E208" s="231" t="s">
        <v>19</v>
      </c>
      <c r="F208" s="232" t="s">
        <v>709</v>
      </c>
      <c r="G208" s="229"/>
      <c r="H208" s="233">
        <v>34.399999999999999</v>
      </c>
      <c r="I208" s="234"/>
      <c r="J208" s="229"/>
      <c r="K208" s="229"/>
      <c r="L208" s="235"/>
      <c r="M208" s="236"/>
      <c r="N208" s="237"/>
      <c r="O208" s="237"/>
      <c r="P208" s="237"/>
      <c r="Q208" s="237"/>
      <c r="R208" s="237"/>
      <c r="S208" s="237"/>
      <c r="T208" s="238"/>
      <c r="U208" s="13"/>
      <c r="V208" s="13"/>
      <c r="W208" s="13"/>
      <c r="X208" s="13"/>
      <c r="Y208" s="13"/>
      <c r="Z208" s="13"/>
      <c r="AA208" s="13"/>
      <c r="AB208" s="13"/>
      <c r="AC208" s="13"/>
      <c r="AD208" s="13"/>
      <c r="AE208" s="13"/>
      <c r="AT208" s="239" t="s">
        <v>184</v>
      </c>
      <c r="AU208" s="239" t="s">
        <v>71</v>
      </c>
      <c r="AV208" s="13" t="s">
        <v>80</v>
      </c>
      <c r="AW208" s="13" t="s">
        <v>32</v>
      </c>
      <c r="AX208" s="13" t="s">
        <v>71</v>
      </c>
      <c r="AY208" s="239" t="s">
        <v>175</v>
      </c>
    </row>
    <row r="209" s="14" customFormat="1">
      <c r="A209" s="14"/>
      <c r="B209" s="240"/>
      <c r="C209" s="241"/>
      <c r="D209" s="230" t="s">
        <v>184</v>
      </c>
      <c r="E209" s="242" t="s">
        <v>19</v>
      </c>
      <c r="F209" s="243" t="s">
        <v>190</v>
      </c>
      <c r="G209" s="241"/>
      <c r="H209" s="244">
        <v>63.399999999999999</v>
      </c>
      <c r="I209" s="245"/>
      <c r="J209" s="241"/>
      <c r="K209" s="241"/>
      <c r="L209" s="246"/>
      <c r="M209" s="247"/>
      <c r="N209" s="248"/>
      <c r="O209" s="248"/>
      <c r="P209" s="248"/>
      <c r="Q209" s="248"/>
      <c r="R209" s="248"/>
      <c r="S209" s="248"/>
      <c r="T209" s="249"/>
      <c r="U209" s="14"/>
      <c r="V209" s="14"/>
      <c r="W209" s="14"/>
      <c r="X209" s="14"/>
      <c r="Y209" s="14"/>
      <c r="Z209" s="14"/>
      <c r="AA209" s="14"/>
      <c r="AB209" s="14"/>
      <c r="AC209" s="14"/>
      <c r="AD209" s="14"/>
      <c r="AE209" s="14"/>
      <c r="AT209" s="250" t="s">
        <v>184</v>
      </c>
      <c r="AU209" s="250" t="s">
        <v>71</v>
      </c>
      <c r="AV209" s="14" t="s">
        <v>118</v>
      </c>
      <c r="AW209" s="14" t="s">
        <v>32</v>
      </c>
      <c r="AX209" s="14" t="s">
        <v>78</v>
      </c>
      <c r="AY209" s="250" t="s">
        <v>175</v>
      </c>
    </row>
    <row r="210" s="2" customFormat="1" ht="33" customHeight="1">
      <c r="A210" s="39"/>
      <c r="B210" s="40"/>
      <c r="C210" s="215" t="s">
        <v>7</v>
      </c>
      <c r="D210" s="215" t="s">
        <v>178</v>
      </c>
      <c r="E210" s="216" t="s">
        <v>710</v>
      </c>
      <c r="F210" s="217" t="s">
        <v>711</v>
      </c>
      <c r="G210" s="218" t="s">
        <v>396</v>
      </c>
      <c r="H210" s="219">
        <v>71</v>
      </c>
      <c r="I210" s="220"/>
      <c r="J210" s="221">
        <f>ROUND(I210*H210,2)</f>
        <v>0</v>
      </c>
      <c r="K210" s="217" t="s">
        <v>182</v>
      </c>
      <c r="L210" s="45"/>
      <c r="M210" s="222" t="s">
        <v>19</v>
      </c>
      <c r="N210" s="223" t="s">
        <v>42</v>
      </c>
      <c r="O210" s="85"/>
      <c r="P210" s="224">
        <f>O210*H210</f>
        <v>0</v>
      </c>
      <c r="Q210" s="224">
        <v>0</v>
      </c>
      <c r="R210" s="224">
        <f>Q210*H210</f>
        <v>0</v>
      </c>
      <c r="S210" s="224">
        <v>0</v>
      </c>
      <c r="T210" s="225">
        <f>S210*H210</f>
        <v>0</v>
      </c>
      <c r="U210" s="39"/>
      <c r="V210" s="39"/>
      <c r="W210" s="39"/>
      <c r="X210" s="39"/>
      <c r="Y210" s="39"/>
      <c r="Z210" s="39"/>
      <c r="AA210" s="39"/>
      <c r="AB210" s="39"/>
      <c r="AC210" s="39"/>
      <c r="AD210" s="39"/>
      <c r="AE210" s="39"/>
      <c r="AR210" s="226" t="s">
        <v>118</v>
      </c>
      <c r="AT210" s="226" t="s">
        <v>178</v>
      </c>
      <c r="AU210" s="226" t="s">
        <v>71</v>
      </c>
      <c r="AY210" s="18" t="s">
        <v>175</v>
      </c>
      <c r="BE210" s="227">
        <f>IF(N210="základní",J210,0)</f>
        <v>0</v>
      </c>
      <c r="BF210" s="227">
        <f>IF(N210="snížená",J210,0)</f>
        <v>0</v>
      </c>
      <c r="BG210" s="227">
        <f>IF(N210="zákl. přenesená",J210,0)</f>
        <v>0</v>
      </c>
      <c r="BH210" s="227">
        <f>IF(N210="sníž. přenesená",J210,0)</f>
        <v>0</v>
      </c>
      <c r="BI210" s="227">
        <f>IF(N210="nulová",J210,0)</f>
        <v>0</v>
      </c>
      <c r="BJ210" s="18" t="s">
        <v>78</v>
      </c>
      <c r="BK210" s="227">
        <f>ROUND(I210*H210,2)</f>
        <v>0</v>
      </c>
      <c r="BL210" s="18" t="s">
        <v>118</v>
      </c>
      <c r="BM210" s="226" t="s">
        <v>712</v>
      </c>
    </row>
    <row r="211" s="13" customFormat="1">
      <c r="A211" s="13"/>
      <c r="B211" s="228"/>
      <c r="C211" s="229"/>
      <c r="D211" s="230" t="s">
        <v>184</v>
      </c>
      <c r="E211" s="231" t="s">
        <v>19</v>
      </c>
      <c r="F211" s="232" t="s">
        <v>713</v>
      </c>
      <c r="G211" s="229"/>
      <c r="H211" s="233">
        <v>51</v>
      </c>
      <c r="I211" s="234"/>
      <c r="J211" s="229"/>
      <c r="K211" s="229"/>
      <c r="L211" s="235"/>
      <c r="M211" s="236"/>
      <c r="N211" s="237"/>
      <c r="O211" s="237"/>
      <c r="P211" s="237"/>
      <c r="Q211" s="237"/>
      <c r="R211" s="237"/>
      <c r="S211" s="237"/>
      <c r="T211" s="238"/>
      <c r="U211" s="13"/>
      <c r="V211" s="13"/>
      <c r="W211" s="13"/>
      <c r="X211" s="13"/>
      <c r="Y211" s="13"/>
      <c r="Z211" s="13"/>
      <c r="AA211" s="13"/>
      <c r="AB211" s="13"/>
      <c r="AC211" s="13"/>
      <c r="AD211" s="13"/>
      <c r="AE211" s="13"/>
      <c r="AT211" s="239" t="s">
        <v>184</v>
      </c>
      <c r="AU211" s="239" t="s">
        <v>71</v>
      </c>
      <c r="AV211" s="13" t="s">
        <v>80</v>
      </c>
      <c r="AW211" s="13" t="s">
        <v>32</v>
      </c>
      <c r="AX211" s="13" t="s">
        <v>71</v>
      </c>
      <c r="AY211" s="239" t="s">
        <v>175</v>
      </c>
    </row>
    <row r="212" s="13" customFormat="1">
      <c r="A212" s="13"/>
      <c r="B212" s="228"/>
      <c r="C212" s="229"/>
      <c r="D212" s="230" t="s">
        <v>184</v>
      </c>
      <c r="E212" s="231" t="s">
        <v>19</v>
      </c>
      <c r="F212" s="232" t="s">
        <v>714</v>
      </c>
      <c r="G212" s="229"/>
      <c r="H212" s="233">
        <v>20</v>
      </c>
      <c r="I212" s="234"/>
      <c r="J212" s="229"/>
      <c r="K212" s="229"/>
      <c r="L212" s="235"/>
      <c r="M212" s="236"/>
      <c r="N212" s="237"/>
      <c r="O212" s="237"/>
      <c r="P212" s="237"/>
      <c r="Q212" s="237"/>
      <c r="R212" s="237"/>
      <c r="S212" s="237"/>
      <c r="T212" s="238"/>
      <c r="U212" s="13"/>
      <c r="V212" s="13"/>
      <c r="W212" s="13"/>
      <c r="X212" s="13"/>
      <c r="Y212" s="13"/>
      <c r="Z212" s="13"/>
      <c r="AA212" s="13"/>
      <c r="AB212" s="13"/>
      <c r="AC212" s="13"/>
      <c r="AD212" s="13"/>
      <c r="AE212" s="13"/>
      <c r="AT212" s="239" t="s">
        <v>184</v>
      </c>
      <c r="AU212" s="239" t="s">
        <v>71</v>
      </c>
      <c r="AV212" s="13" t="s">
        <v>80</v>
      </c>
      <c r="AW212" s="13" t="s">
        <v>32</v>
      </c>
      <c r="AX212" s="13" t="s">
        <v>71</v>
      </c>
      <c r="AY212" s="239" t="s">
        <v>175</v>
      </c>
    </row>
    <row r="213" s="14" customFormat="1">
      <c r="A213" s="14"/>
      <c r="B213" s="240"/>
      <c r="C213" s="241"/>
      <c r="D213" s="230" t="s">
        <v>184</v>
      </c>
      <c r="E213" s="242" t="s">
        <v>19</v>
      </c>
      <c r="F213" s="243" t="s">
        <v>190</v>
      </c>
      <c r="G213" s="241"/>
      <c r="H213" s="244">
        <v>71</v>
      </c>
      <c r="I213" s="245"/>
      <c r="J213" s="241"/>
      <c r="K213" s="241"/>
      <c r="L213" s="246"/>
      <c r="M213" s="247"/>
      <c r="N213" s="248"/>
      <c r="O213" s="248"/>
      <c r="P213" s="248"/>
      <c r="Q213" s="248"/>
      <c r="R213" s="248"/>
      <c r="S213" s="248"/>
      <c r="T213" s="249"/>
      <c r="U213" s="14"/>
      <c r="V213" s="14"/>
      <c r="W213" s="14"/>
      <c r="X213" s="14"/>
      <c r="Y213" s="14"/>
      <c r="Z213" s="14"/>
      <c r="AA213" s="14"/>
      <c r="AB213" s="14"/>
      <c r="AC213" s="14"/>
      <c r="AD213" s="14"/>
      <c r="AE213" s="14"/>
      <c r="AT213" s="250" t="s">
        <v>184</v>
      </c>
      <c r="AU213" s="250" t="s">
        <v>71</v>
      </c>
      <c r="AV213" s="14" t="s">
        <v>118</v>
      </c>
      <c r="AW213" s="14" t="s">
        <v>32</v>
      </c>
      <c r="AX213" s="14" t="s">
        <v>78</v>
      </c>
      <c r="AY213" s="250" t="s">
        <v>175</v>
      </c>
    </row>
    <row r="214" s="2" customFormat="1" ht="37.8" customHeight="1">
      <c r="A214" s="39"/>
      <c r="B214" s="40"/>
      <c r="C214" s="215" t="s">
        <v>715</v>
      </c>
      <c r="D214" s="215" t="s">
        <v>178</v>
      </c>
      <c r="E214" s="216" t="s">
        <v>716</v>
      </c>
      <c r="F214" s="217" t="s">
        <v>717</v>
      </c>
      <c r="G214" s="218" t="s">
        <v>396</v>
      </c>
      <c r="H214" s="219">
        <v>71</v>
      </c>
      <c r="I214" s="220"/>
      <c r="J214" s="221">
        <f>ROUND(I214*H214,2)</f>
        <v>0</v>
      </c>
      <c r="K214" s="217" t="s">
        <v>182</v>
      </c>
      <c r="L214" s="45"/>
      <c r="M214" s="222" t="s">
        <v>19</v>
      </c>
      <c r="N214" s="223" t="s">
        <v>42</v>
      </c>
      <c r="O214" s="85"/>
      <c r="P214" s="224">
        <f>O214*H214</f>
        <v>0</v>
      </c>
      <c r="Q214" s="224">
        <v>0</v>
      </c>
      <c r="R214" s="224">
        <f>Q214*H214</f>
        <v>0</v>
      </c>
      <c r="S214" s="224">
        <v>0</v>
      </c>
      <c r="T214" s="225">
        <f>S214*H214</f>
        <v>0</v>
      </c>
      <c r="U214" s="39"/>
      <c r="V214" s="39"/>
      <c r="W214" s="39"/>
      <c r="X214" s="39"/>
      <c r="Y214" s="39"/>
      <c r="Z214" s="39"/>
      <c r="AA214" s="39"/>
      <c r="AB214" s="39"/>
      <c r="AC214" s="39"/>
      <c r="AD214" s="39"/>
      <c r="AE214" s="39"/>
      <c r="AR214" s="226" t="s">
        <v>118</v>
      </c>
      <c r="AT214" s="226" t="s">
        <v>178</v>
      </c>
      <c r="AU214" s="226" t="s">
        <v>71</v>
      </c>
      <c r="AY214" s="18" t="s">
        <v>175</v>
      </c>
      <c r="BE214" s="227">
        <f>IF(N214="základní",J214,0)</f>
        <v>0</v>
      </c>
      <c r="BF214" s="227">
        <f>IF(N214="snížená",J214,0)</f>
        <v>0</v>
      </c>
      <c r="BG214" s="227">
        <f>IF(N214="zákl. přenesená",J214,0)</f>
        <v>0</v>
      </c>
      <c r="BH214" s="227">
        <f>IF(N214="sníž. přenesená",J214,0)</f>
        <v>0</v>
      </c>
      <c r="BI214" s="227">
        <f>IF(N214="nulová",J214,0)</f>
        <v>0</v>
      </c>
      <c r="BJ214" s="18" t="s">
        <v>78</v>
      </c>
      <c r="BK214" s="227">
        <f>ROUND(I214*H214,2)</f>
        <v>0</v>
      </c>
      <c r="BL214" s="18" t="s">
        <v>118</v>
      </c>
      <c r="BM214" s="226" t="s">
        <v>718</v>
      </c>
    </row>
    <row r="215" s="13" customFormat="1">
      <c r="A215" s="13"/>
      <c r="B215" s="228"/>
      <c r="C215" s="229"/>
      <c r="D215" s="230" t="s">
        <v>184</v>
      </c>
      <c r="E215" s="231" t="s">
        <v>19</v>
      </c>
      <c r="F215" s="232" t="s">
        <v>713</v>
      </c>
      <c r="G215" s="229"/>
      <c r="H215" s="233">
        <v>51</v>
      </c>
      <c r="I215" s="234"/>
      <c r="J215" s="229"/>
      <c r="K215" s="229"/>
      <c r="L215" s="235"/>
      <c r="M215" s="236"/>
      <c r="N215" s="237"/>
      <c r="O215" s="237"/>
      <c r="P215" s="237"/>
      <c r="Q215" s="237"/>
      <c r="R215" s="237"/>
      <c r="S215" s="237"/>
      <c r="T215" s="238"/>
      <c r="U215" s="13"/>
      <c r="V215" s="13"/>
      <c r="W215" s="13"/>
      <c r="X215" s="13"/>
      <c r="Y215" s="13"/>
      <c r="Z215" s="13"/>
      <c r="AA215" s="13"/>
      <c r="AB215" s="13"/>
      <c r="AC215" s="13"/>
      <c r="AD215" s="13"/>
      <c r="AE215" s="13"/>
      <c r="AT215" s="239" t="s">
        <v>184</v>
      </c>
      <c r="AU215" s="239" t="s">
        <v>71</v>
      </c>
      <c r="AV215" s="13" t="s">
        <v>80</v>
      </c>
      <c r="AW215" s="13" t="s">
        <v>32</v>
      </c>
      <c r="AX215" s="13" t="s">
        <v>71</v>
      </c>
      <c r="AY215" s="239" t="s">
        <v>175</v>
      </c>
    </row>
    <row r="216" s="13" customFormat="1">
      <c r="A216" s="13"/>
      <c r="B216" s="228"/>
      <c r="C216" s="229"/>
      <c r="D216" s="230" t="s">
        <v>184</v>
      </c>
      <c r="E216" s="231" t="s">
        <v>19</v>
      </c>
      <c r="F216" s="232" t="s">
        <v>714</v>
      </c>
      <c r="G216" s="229"/>
      <c r="H216" s="233">
        <v>20</v>
      </c>
      <c r="I216" s="234"/>
      <c r="J216" s="229"/>
      <c r="K216" s="229"/>
      <c r="L216" s="235"/>
      <c r="M216" s="236"/>
      <c r="N216" s="237"/>
      <c r="O216" s="237"/>
      <c r="P216" s="237"/>
      <c r="Q216" s="237"/>
      <c r="R216" s="237"/>
      <c r="S216" s="237"/>
      <c r="T216" s="238"/>
      <c r="U216" s="13"/>
      <c r="V216" s="13"/>
      <c r="W216" s="13"/>
      <c r="X216" s="13"/>
      <c r="Y216" s="13"/>
      <c r="Z216" s="13"/>
      <c r="AA216" s="13"/>
      <c r="AB216" s="13"/>
      <c r="AC216" s="13"/>
      <c r="AD216" s="13"/>
      <c r="AE216" s="13"/>
      <c r="AT216" s="239" t="s">
        <v>184</v>
      </c>
      <c r="AU216" s="239" t="s">
        <v>71</v>
      </c>
      <c r="AV216" s="13" t="s">
        <v>80</v>
      </c>
      <c r="AW216" s="13" t="s">
        <v>32</v>
      </c>
      <c r="AX216" s="13" t="s">
        <v>71</v>
      </c>
      <c r="AY216" s="239" t="s">
        <v>175</v>
      </c>
    </row>
    <row r="217" s="14" customFormat="1">
      <c r="A217" s="14"/>
      <c r="B217" s="240"/>
      <c r="C217" s="241"/>
      <c r="D217" s="230" t="s">
        <v>184</v>
      </c>
      <c r="E217" s="242" t="s">
        <v>19</v>
      </c>
      <c r="F217" s="243" t="s">
        <v>190</v>
      </c>
      <c r="G217" s="241"/>
      <c r="H217" s="244">
        <v>71</v>
      </c>
      <c r="I217" s="245"/>
      <c r="J217" s="241"/>
      <c r="K217" s="241"/>
      <c r="L217" s="246"/>
      <c r="M217" s="247"/>
      <c r="N217" s="248"/>
      <c r="O217" s="248"/>
      <c r="P217" s="248"/>
      <c r="Q217" s="248"/>
      <c r="R217" s="248"/>
      <c r="S217" s="248"/>
      <c r="T217" s="249"/>
      <c r="U217" s="14"/>
      <c r="V217" s="14"/>
      <c r="W217" s="14"/>
      <c r="X217" s="14"/>
      <c r="Y217" s="14"/>
      <c r="Z217" s="14"/>
      <c r="AA217" s="14"/>
      <c r="AB217" s="14"/>
      <c r="AC217" s="14"/>
      <c r="AD217" s="14"/>
      <c r="AE217" s="14"/>
      <c r="AT217" s="250" t="s">
        <v>184</v>
      </c>
      <c r="AU217" s="250" t="s">
        <v>71</v>
      </c>
      <c r="AV217" s="14" t="s">
        <v>118</v>
      </c>
      <c r="AW217" s="14" t="s">
        <v>32</v>
      </c>
      <c r="AX217" s="14" t="s">
        <v>78</v>
      </c>
      <c r="AY217" s="250" t="s">
        <v>175</v>
      </c>
    </row>
    <row r="218" s="2" customFormat="1" ht="16.5" customHeight="1">
      <c r="A218" s="39"/>
      <c r="B218" s="40"/>
      <c r="C218" s="251" t="s">
        <v>719</v>
      </c>
      <c r="D218" s="251" t="s">
        <v>199</v>
      </c>
      <c r="E218" s="252" t="s">
        <v>720</v>
      </c>
      <c r="F218" s="253" t="s">
        <v>721</v>
      </c>
      <c r="G218" s="254" t="s">
        <v>202</v>
      </c>
      <c r="H218" s="255">
        <v>31.239999999999998</v>
      </c>
      <c r="I218" s="256"/>
      <c r="J218" s="257">
        <f>ROUND(I218*H218,2)</f>
        <v>0</v>
      </c>
      <c r="K218" s="253" t="s">
        <v>182</v>
      </c>
      <c r="L218" s="258"/>
      <c r="M218" s="259" t="s">
        <v>19</v>
      </c>
      <c r="N218" s="260" t="s">
        <v>42</v>
      </c>
      <c r="O218" s="85"/>
      <c r="P218" s="224">
        <f>O218*H218</f>
        <v>0</v>
      </c>
      <c r="Q218" s="224">
        <v>1</v>
      </c>
      <c r="R218" s="224">
        <f>Q218*H218</f>
        <v>31.239999999999998</v>
      </c>
      <c r="S218" s="224">
        <v>0</v>
      </c>
      <c r="T218" s="225">
        <f>S218*H218</f>
        <v>0</v>
      </c>
      <c r="U218" s="39"/>
      <c r="V218" s="39"/>
      <c r="W218" s="39"/>
      <c r="X218" s="39"/>
      <c r="Y218" s="39"/>
      <c r="Z218" s="39"/>
      <c r="AA218" s="39"/>
      <c r="AB218" s="39"/>
      <c r="AC218" s="39"/>
      <c r="AD218" s="39"/>
      <c r="AE218" s="39"/>
      <c r="AR218" s="226" t="s">
        <v>203</v>
      </c>
      <c r="AT218" s="226" t="s">
        <v>199</v>
      </c>
      <c r="AU218" s="226" t="s">
        <v>71</v>
      </c>
      <c r="AY218" s="18" t="s">
        <v>175</v>
      </c>
      <c r="BE218" s="227">
        <f>IF(N218="základní",J218,0)</f>
        <v>0</v>
      </c>
      <c r="BF218" s="227">
        <f>IF(N218="snížená",J218,0)</f>
        <v>0</v>
      </c>
      <c r="BG218" s="227">
        <f>IF(N218="zákl. přenesená",J218,0)</f>
        <v>0</v>
      </c>
      <c r="BH218" s="227">
        <f>IF(N218="sníž. přenesená",J218,0)</f>
        <v>0</v>
      </c>
      <c r="BI218" s="227">
        <f>IF(N218="nulová",J218,0)</f>
        <v>0</v>
      </c>
      <c r="BJ218" s="18" t="s">
        <v>78</v>
      </c>
      <c r="BK218" s="227">
        <f>ROUND(I218*H218,2)</f>
        <v>0</v>
      </c>
      <c r="BL218" s="18" t="s">
        <v>118</v>
      </c>
      <c r="BM218" s="226" t="s">
        <v>722</v>
      </c>
    </row>
    <row r="219" s="13" customFormat="1">
      <c r="A219" s="13"/>
      <c r="B219" s="228"/>
      <c r="C219" s="229"/>
      <c r="D219" s="230" t="s">
        <v>184</v>
      </c>
      <c r="E219" s="231" t="s">
        <v>19</v>
      </c>
      <c r="F219" s="232" t="s">
        <v>723</v>
      </c>
      <c r="G219" s="229"/>
      <c r="H219" s="233">
        <v>31.239999999999998</v>
      </c>
      <c r="I219" s="234"/>
      <c r="J219" s="229"/>
      <c r="K219" s="229"/>
      <c r="L219" s="235"/>
      <c r="M219" s="236"/>
      <c r="N219" s="237"/>
      <c r="O219" s="237"/>
      <c r="P219" s="237"/>
      <c r="Q219" s="237"/>
      <c r="R219" s="237"/>
      <c r="S219" s="237"/>
      <c r="T219" s="238"/>
      <c r="U219" s="13"/>
      <c r="V219" s="13"/>
      <c r="W219" s="13"/>
      <c r="X219" s="13"/>
      <c r="Y219" s="13"/>
      <c r="Z219" s="13"/>
      <c r="AA219" s="13"/>
      <c r="AB219" s="13"/>
      <c r="AC219" s="13"/>
      <c r="AD219" s="13"/>
      <c r="AE219" s="13"/>
      <c r="AT219" s="239" t="s">
        <v>184</v>
      </c>
      <c r="AU219" s="239" t="s">
        <v>71</v>
      </c>
      <c r="AV219" s="13" t="s">
        <v>80</v>
      </c>
      <c r="AW219" s="13" t="s">
        <v>32</v>
      </c>
      <c r="AX219" s="13" t="s">
        <v>78</v>
      </c>
      <c r="AY219" s="239" t="s">
        <v>175</v>
      </c>
    </row>
    <row r="220" s="2" customFormat="1" ht="37.8" customHeight="1">
      <c r="A220" s="39"/>
      <c r="B220" s="40"/>
      <c r="C220" s="215" t="s">
        <v>724</v>
      </c>
      <c r="D220" s="215" t="s">
        <v>178</v>
      </c>
      <c r="E220" s="216" t="s">
        <v>725</v>
      </c>
      <c r="F220" s="217" t="s">
        <v>726</v>
      </c>
      <c r="G220" s="218" t="s">
        <v>239</v>
      </c>
      <c r="H220" s="219">
        <v>48</v>
      </c>
      <c r="I220" s="220"/>
      <c r="J220" s="221">
        <f>ROUND(I220*H220,2)</f>
        <v>0</v>
      </c>
      <c r="K220" s="217" t="s">
        <v>182</v>
      </c>
      <c r="L220" s="45"/>
      <c r="M220" s="222" t="s">
        <v>19</v>
      </c>
      <c r="N220" s="223" t="s">
        <v>42</v>
      </c>
      <c r="O220" s="85"/>
      <c r="P220" s="224">
        <f>O220*H220</f>
        <v>0</v>
      </c>
      <c r="Q220" s="224">
        <v>0</v>
      </c>
      <c r="R220" s="224">
        <f>Q220*H220</f>
        <v>0</v>
      </c>
      <c r="S220" s="224">
        <v>0</v>
      </c>
      <c r="T220" s="225">
        <f>S220*H220</f>
        <v>0</v>
      </c>
      <c r="U220" s="39"/>
      <c r="V220" s="39"/>
      <c r="W220" s="39"/>
      <c r="X220" s="39"/>
      <c r="Y220" s="39"/>
      <c r="Z220" s="39"/>
      <c r="AA220" s="39"/>
      <c r="AB220" s="39"/>
      <c r="AC220" s="39"/>
      <c r="AD220" s="39"/>
      <c r="AE220" s="39"/>
      <c r="AR220" s="226" t="s">
        <v>118</v>
      </c>
      <c r="AT220" s="226" t="s">
        <v>178</v>
      </c>
      <c r="AU220" s="226" t="s">
        <v>71</v>
      </c>
      <c r="AY220" s="18" t="s">
        <v>175</v>
      </c>
      <c r="BE220" s="227">
        <f>IF(N220="základní",J220,0)</f>
        <v>0</v>
      </c>
      <c r="BF220" s="227">
        <f>IF(N220="snížená",J220,0)</f>
        <v>0</v>
      </c>
      <c r="BG220" s="227">
        <f>IF(N220="zákl. přenesená",J220,0)</f>
        <v>0</v>
      </c>
      <c r="BH220" s="227">
        <f>IF(N220="sníž. přenesená",J220,0)</f>
        <v>0</v>
      </c>
      <c r="BI220" s="227">
        <f>IF(N220="nulová",J220,0)</f>
        <v>0</v>
      </c>
      <c r="BJ220" s="18" t="s">
        <v>78</v>
      </c>
      <c r="BK220" s="227">
        <f>ROUND(I220*H220,2)</f>
        <v>0</v>
      </c>
      <c r="BL220" s="18" t="s">
        <v>118</v>
      </c>
      <c r="BM220" s="226" t="s">
        <v>727</v>
      </c>
    </row>
    <row r="221" s="13" customFormat="1">
      <c r="A221" s="13"/>
      <c r="B221" s="228"/>
      <c r="C221" s="229"/>
      <c r="D221" s="230" t="s">
        <v>184</v>
      </c>
      <c r="E221" s="231" t="s">
        <v>19</v>
      </c>
      <c r="F221" s="232" t="s">
        <v>728</v>
      </c>
      <c r="G221" s="229"/>
      <c r="H221" s="233">
        <v>24</v>
      </c>
      <c r="I221" s="234"/>
      <c r="J221" s="229"/>
      <c r="K221" s="229"/>
      <c r="L221" s="235"/>
      <c r="M221" s="236"/>
      <c r="N221" s="237"/>
      <c r="O221" s="237"/>
      <c r="P221" s="237"/>
      <c r="Q221" s="237"/>
      <c r="R221" s="237"/>
      <c r="S221" s="237"/>
      <c r="T221" s="238"/>
      <c r="U221" s="13"/>
      <c r="V221" s="13"/>
      <c r="W221" s="13"/>
      <c r="X221" s="13"/>
      <c r="Y221" s="13"/>
      <c r="Z221" s="13"/>
      <c r="AA221" s="13"/>
      <c r="AB221" s="13"/>
      <c r="AC221" s="13"/>
      <c r="AD221" s="13"/>
      <c r="AE221" s="13"/>
      <c r="AT221" s="239" t="s">
        <v>184</v>
      </c>
      <c r="AU221" s="239" t="s">
        <v>71</v>
      </c>
      <c r="AV221" s="13" t="s">
        <v>80</v>
      </c>
      <c r="AW221" s="13" t="s">
        <v>32</v>
      </c>
      <c r="AX221" s="13" t="s">
        <v>71</v>
      </c>
      <c r="AY221" s="239" t="s">
        <v>175</v>
      </c>
    </row>
    <row r="222" s="13" customFormat="1">
      <c r="A222" s="13"/>
      <c r="B222" s="228"/>
      <c r="C222" s="229"/>
      <c r="D222" s="230" t="s">
        <v>184</v>
      </c>
      <c r="E222" s="231" t="s">
        <v>19</v>
      </c>
      <c r="F222" s="232" t="s">
        <v>729</v>
      </c>
      <c r="G222" s="229"/>
      <c r="H222" s="233">
        <v>24</v>
      </c>
      <c r="I222" s="234"/>
      <c r="J222" s="229"/>
      <c r="K222" s="229"/>
      <c r="L222" s="235"/>
      <c r="M222" s="236"/>
      <c r="N222" s="237"/>
      <c r="O222" s="237"/>
      <c r="P222" s="237"/>
      <c r="Q222" s="237"/>
      <c r="R222" s="237"/>
      <c r="S222" s="237"/>
      <c r="T222" s="238"/>
      <c r="U222" s="13"/>
      <c r="V222" s="13"/>
      <c r="W222" s="13"/>
      <c r="X222" s="13"/>
      <c r="Y222" s="13"/>
      <c r="Z222" s="13"/>
      <c r="AA222" s="13"/>
      <c r="AB222" s="13"/>
      <c r="AC222" s="13"/>
      <c r="AD222" s="13"/>
      <c r="AE222" s="13"/>
      <c r="AT222" s="239" t="s">
        <v>184</v>
      </c>
      <c r="AU222" s="239" t="s">
        <v>71</v>
      </c>
      <c r="AV222" s="13" t="s">
        <v>80</v>
      </c>
      <c r="AW222" s="13" t="s">
        <v>32</v>
      </c>
      <c r="AX222" s="13" t="s">
        <v>71</v>
      </c>
      <c r="AY222" s="239" t="s">
        <v>175</v>
      </c>
    </row>
    <row r="223" s="14" customFormat="1">
      <c r="A223" s="14"/>
      <c r="B223" s="240"/>
      <c r="C223" s="241"/>
      <c r="D223" s="230" t="s">
        <v>184</v>
      </c>
      <c r="E223" s="242" t="s">
        <v>19</v>
      </c>
      <c r="F223" s="243" t="s">
        <v>190</v>
      </c>
      <c r="G223" s="241"/>
      <c r="H223" s="244">
        <v>48</v>
      </c>
      <c r="I223" s="245"/>
      <c r="J223" s="241"/>
      <c r="K223" s="241"/>
      <c r="L223" s="246"/>
      <c r="M223" s="247"/>
      <c r="N223" s="248"/>
      <c r="O223" s="248"/>
      <c r="P223" s="248"/>
      <c r="Q223" s="248"/>
      <c r="R223" s="248"/>
      <c r="S223" s="248"/>
      <c r="T223" s="249"/>
      <c r="U223" s="14"/>
      <c r="V223" s="14"/>
      <c r="W223" s="14"/>
      <c r="X223" s="14"/>
      <c r="Y223" s="14"/>
      <c r="Z223" s="14"/>
      <c r="AA223" s="14"/>
      <c r="AB223" s="14"/>
      <c r="AC223" s="14"/>
      <c r="AD223" s="14"/>
      <c r="AE223" s="14"/>
      <c r="AT223" s="250" t="s">
        <v>184</v>
      </c>
      <c r="AU223" s="250" t="s">
        <v>71</v>
      </c>
      <c r="AV223" s="14" t="s">
        <v>118</v>
      </c>
      <c r="AW223" s="14" t="s">
        <v>32</v>
      </c>
      <c r="AX223" s="14" t="s">
        <v>78</v>
      </c>
      <c r="AY223" s="250" t="s">
        <v>175</v>
      </c>
    </row>
    <row r="224" s="2" customFormat="1" ht="37.8" customHeight="1">
      <c r="A224" s="39"/>
      <c r="B224" s="40"/>
      <c r="C224" s="215" t="s">
        <v>730</v>
      </c>
      <c r="D224" s="215" t="s">
        <v>178</v>
      </c>
      <c r="E224" s="216" t="s">
        <v>731</v>
      </c>
      <c r="F224" s="217" t="s">
        <v>732</v>
      </c>
      <c r="G224" s="218" t="s">
        <v>239</v>
      </c>
      <c r="H224" s="219">
        <v>68</v>
      </c>
      <c r="I224" s="220"/>
      <c r="J224" s="221">
        <f>ROUND(I224*H224,2)</f>
        <v>0</v>
      </c>
      <c r="K224" s="217" t="s">
        <v>182</v>
      </c>
      <c r="L224" s="45"/>
      <c r="M224" s="222" t="s">
        <v>19</v>
      </c>
      <c r="N224" s="223" t="s">
        <v>42</v>
      </c>
      <c r="O224" s="85"/>
      <c r="P224" s="224">
        <f>O224*H224</f>
        <v>0</v>
      </c>
      <c r="Q224" s="224">
        <v>0</v>
      </c>
      <c r="R224" s="224">
        <f>Q224*H224</f>
        <v>0</v>
      </c>
      <c r="S224" s="224">
        <v>0</v>
      </c>
      <c r="T224" s="225">
        <f>S224*H224</f>
        <v>0</v>
      </c>
      <c r="U224" s="39"/>
      <c r="V224" s="39"/>
      <c r="W224" s="39"/>
      <c r="X224" s="39"/>
      <c r="Y224" s="39"/>
      <c r="Z224" s="39"/>
      <c r="AA224" s="39"/>
      <c r="AB224" s="39"/>
      <c r="AC224" s="39"/>
      <c r="AD224" s="39"/>
      <c r="AE224" s="39"/>
      <c r="AR224" s="226" t="s">
        <v>118</v>
      </c>
      <c r="AT224" s="226" t="s">
        <v>178</v>
      </c>
      <c r="AU224" s="226" t="s">
        <v>71</v>
      </c>
      <c r="AY224" s="18" t="s">
        <v>175</v>
      </c>
      <c r="BE224" s="227">
        <f>IF(N224="základní",J224,0)</f>
        <v>0</v>
      </c>
      <c r="BF224" s="227">
        <f>IF(N224="snížená",J224,0)</f>
        <v>0</v>
      </c>
      <c r="BG224" s="227">
        <f>IF(N224="zákl. přenesená",J224,0)</f>
        <v>0</v>
      </c>
      <c r="BH224" s="227">
        <f>IF(N224="sníž. přenesená",J224,0)</f>
        <v>0</v>
      </c>
      <c r="BI224" s="227">
        <f>IF(N224="nulová",J224,0)</f>
        <v>0</v>
      </c>
      <c r="BJ224" s="18" t="s">
        <v>78</v>
      </c>
      <c r="BK224" s="227">
        <f>ROUND(I224*H224,2)</f>
        <v>0</v>
      </c>
      <c r="BL224" s="18" t="s">
        <v>118</v>
      </c>
      <c r="BM224" s="226" t="s">
        <v>733</v>
      </c>
    </row>
    <row r="225" s="13" customFormat="1">
      <c r="A225" s="13"/>
      <c r="B225" s="228"/>
      <c r="C225" s="229"/>
      <c r="D225" s="230" t="s">
        <v>184</v>
      </c>
      <c r="E225" s="231" t="s">
        <v>19</v>
      </c>
      <c r="F225" s="232" t="s">
        <v>734</v>
      </c>
      <c r="G225" s="229"/>
      <c r="H225" s="233">
        <v>32</v>
      </c>
      <c r="I225" s="234"/>
      <c r="J225" s="229"/>
      <c r="K225" s="229"/>
      <c r="L225" s="235"/>
      <c r="M225" s="236"/>
      <c r="N225" s="237"/>
      <c r="O225" s="237"/>
      <c r="P225" s="237"/>
      <c r="Q225" s="237"/>
      <c r="R225" s="237"/>
      <c r="S225" s="237"/>
      <c r="T225" s="238"/>
      <c r="U225" s="13"/>
      <c r="V225" s="13"/>
      <c r="W225" s="13"/>
      <c r="X225" s="13"/>
      <c r="Y225" s="13"/>
      <c r="Z225" s="13"/>
      <c r="AA225" s="13"/>
      <c r="AB225" s="13"/>
      <c r="AC225" s="13"/>
      <c r="AD225" s="13"/>
      <c r="AE225" s="13"/>
      <c r="AT225" s="239" t="s">
        <v>184</v>
      </c>
      <c r="AU225" s="239" t="s">
        <v>71</v>
      </c>
      <c r="AV225" s="13" t="s">
        <v>80</v>
      </c>
      <c r="AW225" s="13" t="s">
        <v>32</v>
      </c>
      <c r="AX225" s="13" t="s">
        <v>71</v>
      </c>
      <c r="AY225" s="239" t="s">
        <v>175</v>
      </c>
    </row>
    <row r="226" s="13" customFormat="1">
      <c r="A226" s="13"/>
      <c r="B226" s="228"/>
      <c r="C226" s="229"/>
      <c r="D226" s="230" t="s">
        <v>184</v>
      </c>
      <c r="E226" s="231" t="s">
        <v>19</v>
      </c>
      <c r="F226" s="232" t="s">
        <v>735</v>
      </c>
      <c r="G226" s="229"/>
      <c r="H226" s="233">
        <v>36</v>
      </c>
      <c r="I226" s="234"/>
      <c r="J226" s="229"/>
      <c r="K226" s="229"/>
      <c r="L226" s="235"/>
      <c r="M226" s="236"/>
      <c r="N226" s="237"/>
      <c r="O226" s="237"/>
      <c r="P226" s="237"/>
      <c r="Q226" s="237"/>
      <c r="R226" s="237"/>
      <c r="S226" s="237"/>
      <c r="T226" s="238"/>
      <c r="U226" s="13"/>
      <c r="V226" s="13"/>
      <c r="W226" s="13"/>
      <c r="X226" s="13"/>
      <c r="Y226" s="13"/>
      <c r="Z226" s="13"/>
      <c r="AA226" s="13"/>
      <c r="AB226" s="13"/>
      <c r="AC226" s="13"/>
      <c r="AD226" s="13"/>
      <c r="AE226" s="13"/>
      <c r="AT226" s="239" t="s">
        <v>184</v>
      </c>
      <c r="AU226" s="239" t="s">
        <v>71</v>
      </c>
      <c r="AV226" s="13" t="s">
        <v>80</v>
      </c>
      <c r="AW226" s="13" t="s">
        <v>32</v>
      </c>
      <c r="AX226" s="13" t="s">
        <v>71</v>
      </c>
      <c r="AY226" s="239" t="s">
        <v>175</v>
      </c>
    </row>
    <row r="227" s="14" customFormat="1">
      <c r="A227" s="14"/>
      <c r="B227" s="240"/>
      <c r="C227" s="241"/>
      <c r="D227" s="230" t="s">
        <v>184</v>
      </c>
      <c r="E227" s="242" t="s">
        <v>19</v>
      </c>
      <c r="F227" s="243" t="s">
        <v>190</v>
      </c>
      <c r="G227" s="241"/>
      <c r="H227" s="244">
        <v>68</v>
      </c>
      <c r="I227" s="245"/>
      <c r="J227" s="241"/>
      <c r="K227" s="241"/>
      <c r="L227" s="246"/>
      <c r="M227" s="247"/>
      <c r="N227" s="248"/>
      <c r="O227" s="248"/>
      <c r="P227" s="248"/>
      <c r="Q227" s="248"/>
      <c r="R227" s="248"/>
      <c r="S227" s="248"/>
      <c r="T227" s="249"/>
      <c r="U227" s="14"/>
      <c r="V227" s="14"/>
      <c r="W227" s="14"/>
      <c r="X227" s="14"/>
      <c r="Y227" s="14"/>
      <c r="Z227" s="14"/>
      <c r="AA227" s="14"/>
      <c r="AB227" s="14"/>
      <c r="AC227" s="14"/>
      <c r="AD227" s="14"/>
      <c r="AE227" s="14"/>
      <c r="AT227" s="250" t="s">
        <v>184</v>
      </c>
      <c r="AU227" s="250" t="s">
        <v>71</v>
      </c>
      <c r="AV227" s="14" t="s">
        <v>118</v>
      </c>
      <c r="AW227" s="14" t="s">
        <v>32</v>
      </c>
      <c r="AX227" s="14" t="s">
        <v>78</v>
      </c>
      <c r="AY227" s="250" t="s">
        <v>175</v>
      </c>
    </row>
    <row r="228" s="2" customFormat="1" ht="16.5" customHeight="1">
      <c r="A228" s="39"/>
      <c r="B228" s="40"/>
      <c r="C228" s="251" t="s">
        <v>736</v>
      </c>
      <c r="D228" s="251" t="s">
        <v>199</v>
      </c>
      <c r="E228" s="252" t="s">
        <v>737</v>
      </c>
      <c r="F228" s="253" t="s">
        <v>738</v>
      </c>
      <c r="G228" s="254" t="s">
        <v>244</v>
      </c>
      <c r="H228" s="255">
        <v>232</v>
      </c>
      <c r="I228" s="256"/>
      <c r="J228" s="257">
        <f>ROUND(I228*H228,2)</f>
        <v>0</v>
      </c>
      <c r="K228" s="253" t="s">
        <v>182</v>
      </c>
      <c r="L228" s="258"/>
      <c r="M228" s="259" t="s">
        <v>19</v>
      </c>
      <c r="N228" s="260" t="s">
        <v>42</v>
      </c>
      <c r="O228" s="85"/>
      <c r="P228" s="224">
        <f>O228*H228</f>
        <v>0</v>
      </c>
      <c r="Q228" s="224">
        <v>0.00123</v>
      </c>
      <c r="R228" s="224">
        <f>Q228*H228</f>
        <v>0.28536</v>
      </c>
      <c r="S228" s="224">
        <v>0</v>
      </c>
      <c r="T228" s="225">
        <f>S228*H228</f>
        <v>0</v>
      </c>
      <c r="U228" s="39"/>
      <c r="V228" s="39"/>
      <c r="W228" s="39"/>
      <c r="X228" s="39"/>
      <c r="Y228" s="39"/>
      <c r="Z228" s="39"/>
      <c r="AA228" s="39"/>
      <c r="AB228" s="39"/>
      <c r="AC228" s="39"/>
      <c r="AD228" s="39"/>
      <c r="AE228" s="39"/>
      <c r="AR228" s="226" t="s">
        <v>203</v>
      </c>
      <c r="AT228" s="226" t="s">
        <v>199</v>
      </c>
      <c r="AU228" s="226" t="s">
        <v>71</v>
      </c>
      <c r="AY228" s="18" t="s">
        <v>175</v>
      </c>
      <c r="BE228" s="227">
        <f>IF(N228="základní",J228,0)</f>
        <v>0</v>
      </c>
      <c r="BF228" s="227">
        <f>IF(N228="snížená",J228,0)</f>
        <v>0</v>
      </c>
      <c r="BG228" s="227">
        <f>IF(N228="zákl. přenesená",J228,0)</f>
        <v>0</v>
      </c>
      <c r="BH228" s="227">
        <f>IF(N228="sníž. přenesená",J228,0)</f>
        <v>0</v>
      </c>
      <c r="BI228" s="227">
        <f>IF(N228="nulová",J228,0)</f>
        <v>0</v>
      </c>
      <c r="BJ228" s="18" t="s">
        <v>78</v>
      </c>
      <c r="BK228" s="227">
        <f>ROUND(I228*H228,2)</f>
        <v>0</v>
      </c>
      <c r="BL228" s="18" t="s">
        <v>118</v>
      </c>
      <c r="BM228" s="226" t="s">
        <v>739</v>
      </c>
    </row>
    <row r="229" s="13" customFormat="1">
      <c r="A229" s="13"/>
      <c r="B229" s="228"/>
      <c r="C229" s="229"/>
      <c r="D229" s="230" t="s">
        <v>184</v>
      </c>
      <c r="E229" s="231" t="s">
        <v>19</v>
      </c>
      <c r="F229" s="232" t="s">
        <v>740</v>
      </c>
      <c r="G229" s="229"/>
      <c r="H229" s="233">
        <v>48</v>
      </c>
      <c r="I229" s="234"/>
      <c r="J229" s="229"/>
      <c r="K229" s="229"/>
      <c r="L229" s="235"/>
      <c r="M229" s="236"/>
      <c r="N229" s="237"/>
      <c r="O229" s="237"/>
      <c r="P229" s="237"/>
      <c r="Q229" s="237"/>
      <c r="R229" s="237"/>
      <c r="S229" s="237"/>
      <c r="T229" s="238"/>
      <c r="U229" s="13"/>
      <c r="V229" s="13"/>
      <c r="W229" s="13"/>
      <c r="X229" s="13"/>
      <c r="Y229" s="13"/>
      <c r="Z229" s="13"/>
      <c r="AA229" s="13"/>
      <c r="AB229" s="13"/>
      <c r="AC229" s="13"/>
      <c r="AD229" s="13"/>
      <c r="AE229" s="13"/>
      <c r="AT229" s="239" t="s">
        <v>184</v>
      </c>
      <c r="AU229" s="239" t="s">
        <v>71</v>
      </c>
      <c r="AV229" s="13" t="s">
        <v>80</v>
      </c>
      <c r="AW229" s="13" t="s">
        <v>32</v>
      </c>
      <c r="AX229" s="13" t="s">
        <v>71</v>
      </c>
      <c r="AY229" s="239" t="s">
        <v>175</v>
      </c>
    </row>
    <row r="230" s="13" customFormat="1">
      <c r="A230" s="13"/>
      <c r="B230" s="228"/>
      <c r="C230" s="229"/>
      <c r="D230" s="230" t="s">
        <v>184</v>
      </c>
      <c r="E230" s="231" t="s">
        <v>19</v>
      </c>
      <c r="F230" s="232" t="s">
        <v>741</v>
      </c>
      <c r="G230" s="229"/>
      <c r="H230" s="233">
        <v>48</v>
      </c>
      <c r="I230" s="234"/>
      <c r="J230" s="229"/>
      <c r="K230" s="229"/>
      <c r="L230" s="235"/>
      <c r="M230" s="236"/>
      <c r="N230" s="237"/>
      <c r="O230" s="237"/>
      <c r="P230" s="237"/>
      <c r="Q230" s="237"/>
      <c r="R230" s="237"/>
      <c r="S230" s="237"/>
      <c r="T230" s="238"/>
      <c r="U230" s="13"/>
      <c r="V230" s="13"/>
      <c r="W230" s="13"/>
      <c r="X230" s="13"/>
      <c r="Y230" s="13"/>
      <c r="Z230" s="13"/>
      <c r="AA230" s="13"/>
      <c r="AB230" s="13"/>
      <c r="AC230" s="13"/>
      <c r="AD230" s="13"/>
      <c r="AE230" s="13"/>
      <c r="AT230" s="239" t="s">
        <v>184</v>
      </c>
      <c r="AU230" s="239" t="s">
        <v>71</v>
      </c>
      <c r="AV230" s="13" t="s">
        <v>80</v>
      </c>
      <c r="AW230" s="13" t="s">
        <v>32</v>
      </c>
      <c r="AX230" s="13" t="s">
        <v>71</v>
      </c>
      <c r="AY230" s="239" t="s">
        <v>175</v>
      </c>
    </row>
    <row r="231" s="13" customFormat="1">
      <c r="A231" s="13"/>
      <c r="B231" s="228"/>
      <c r="C231" s="229"/>
      <c r="D231" s="230" t="s">
        <v>184</v>
      </c>
      <c r="E231" s="231" t="s">
        <v>19</v>
      </c>
      <c r="F231" s="232" t="s">
        <v>742</v>
      </c>
      <c r="G231" s="229"/>
      <c r="H231" s="233">
        <v>64</v>
      </c>
      <c r="I231" s="234"/>
      <c r="J231" s="229"/>
      <c r="K231" s="229"/>
      <c r="L231" s="235"/>
      <c r="M231" s="236"/>
      <c r="N231" s="237"/>
      <c r="O231" s="237"/>
      <c r="P231" s="237"/>
      <c r="Q231" s="237"/>
      <c r="R231" s="237"/>
      <c r="S231" s="237"/>
      <c r="T231" s="238"/>
      <c r="U231" s="13"/>
      <c r="V231" s="13"/>
      <c r="W231" s="13"/>
      <c r="X231" s="13"/>
      <c r="Y231" s="13"/>
      <c r="Z231" s="13"/>
      <c r="AA231" s="13"/>
      <c r="AB231" s="13"/>
      <c r="AC231" s="13"/>
      <c r="AD231" s="13"/>
      <c r="AE231" s="13"/>
      <c r="AT231" s="239" t="s">
        <v>184</v>
      </c>
      <c r="AU231" s="239" t="s">
        <v>71</v>
      </c>
      <c r="AV231" s="13" t="s">
        <v>80</v>
      </c>
      <c r="AW231" s="13" t="s">
        <v>32</v>
      </c>
      <c r="AX231" s="13" t="s">
        <v>71</v>
      </c>
      <c r="AY231" s="239" t="s">
        <v>175</v>
      </c>
    </row>
    <row r="232" s="13" customFormat="1">
      <c r="A232" s="13"/>
      <c r="B232" s="228"/>
      <c r="C232" s="229"/>
      <c r="D232" s="230" t="s">
        <v>184</v>
      </c>
      <c r="E232" s="231" t="s">
        <v>19</v>
      </c>
      <c r="F232" s="232" t="s">
        <v>743</v>
      </c>
      <c r="G232" s="229"/>
      <c r="H232" s="233">
        <v>72</v>
      </c>
      <c r="I232" s="234"/>
      <c r="J232" s="229"/>
      <c r="K232" s="229"/>
      <c r="L232" s="235"/>
      <c r="M232" s="236"/>
      <c r="N232" s="237"/>
      <c r="O232" s="237"/>
      <c r="P232" s="237"/>
      <c r="Q232" s="237"/>
      <c r="R232" s="237"/>
      <c r="S232" s="237"/>
      <c r="T232" s="238"/>
      <c r="U232" s="13"/>
      <c r="V232" s="13"/>
      <c r="W232" s="13"/>
      <c r="X232" s="13"/>
      <c r="Y232" s="13"/>
      <c r="Z232" s="13"/>
      <c r="AA232" s="13"/>
      <c r="AB232" s="13"/>
      <c r="AC232" s="13"/>
      <c r="AD232" s="13"/>
      <c r="AE232" s="13"/>
      <c r="AT232" s="239" t="s">
        <v>184</v>
      </c>
      <c r="AU232" s="239" t="s">
        <v>71</v>
      </c>
      <c r="AV232" s="13" t="s">
        <v>80</v>
      </c>
      <c r="AW232" s="13" t="s">
        <v>32</v>
      </c>
      <c r="AX232" s="13" t="s">
        <v>71</v>
      </c>
      <c r="AY232" s="239" t="s">
        <v>175</v>
      </c>
    </row>
    <row r="233" s="14" customFormat="1">
      <c r="A233" s="14"/>
      <c r="B233" s="240"/>
      <c r="C233" s="241"/>
      <c r="D233" s="230" t="s">
        <v>184</v>
      </c>
      <c r="E233" s="242" t="s">
        <v>19</v>
      </c>
      <c r="F233" s="243" t="s">
        <v>190</v>
      </c>
      <c r="G233" s="241"/>
      <c r="H233" s="244">
        <v>232</v>
      </c>
      <c r="I233" s="245"/>
      <c r="J233" s="241"/>
      <c r="K233" s="241"/>
      <c r="L233" s="246"/>
      <c r="M233" s="247"/>
      <c r="N233" s="248"/>
      <c r="O233" s="248"/>
      <c r="P233" s="248"/>
      <c r="Q233" s="248"/>
      <c r="R233" s="248"/>
      <c r="S233" s="248"/>
      <c r="T233" s="249"/>
      <c r="U233" s="14"/>
      <c r="V233" s="14"/>
      <c r="W233" s="14"/>
      <c r="X233" s="14"/>
      <c r="Y233" s="14"/>
      <c r="Z233" s="14"/>
      <c r="AA233" s="14"/>
      <c r="AB233" s="14"/>
      <c r="AC233" s="14"/>
      <c r="AD233" s="14"/>
      <c r="AE233" s="14"/>
      <c r="AT233" s="250" t="s">
        <v>184</v>
      </c>
      <c r="AU233" s="250" t="s">
        <v>71</v>
      </c>
      <c r="AV233" s="14" t="s">
        <v>118</v>
      </c>
      <c r="AW233" s="14" t="s">
        <v>32</v>
      </c>
      <c r="AX233" s="14" t="s">
        <v>78</v>
      </c>
      <c r="AY233" s="250" t="s">
        <v>175</v>
      </c>
    </row>
    <row r="234" s="2" customFormat="1" ht="16.5" customHeight="1">
      <c r="A234" s="39"/>
      <c r="B234" s="40"/>
      <c r="C234" s="251" t="s">
        <v>744</v>
      </c>
      <c r="D234" s="251" t="s">
        <v>199</v>
      </c>
      <c r="E234" s="252" t="s">
        <v>745</v>
      </c>
      <c r="F234" s="253" t="s">
        <v>746</v>
      </c>
      <c r="G234" s="254" t="s">
        <v>244</v>
      </c>
      <c r="H234" s="255">
        <v>48</v>
      </c>
      <c r="I234" s="256"/>
      <c r="J234" s="257">
        <f>ROUND(I234*H234,2)</f>
        <v>0</v>
      </c>
      <c r="K234" s="253" t="s">
        <v>182</v>
      </c>
      <c r="L234" s="258"/>
      <c r="M234" s="259" t="s">
        <v>19</v>
      </c>
      <c r="N234" s="260" t="s">
        <v>42</v>
      </c>
      <c r="O234" s="85"/>
      <c r="P234" s="224">
        <f>O234*H234</f>
        <v>0</v>
      </c>
      <c r="Q234" s="224">
        <v>0.00021000000000000001</v>
      </c>
      <c r="R234" s="224">
        <f>Q234*H234</f>
        <v>0.01008</v>
      </c>
      <c r="S234" s="224">
        <v>0</v>
      </c>
      <c r="T234" s="225">
        <f>S234*H234</f>
        <v>0</v>
      </c>
      <c r="U234" s="39"/>
      <c r="V234" s="39"/>
      <c r="W234" s="39"/>
      <c r="X234" s="39"/>
      <c r="Y234" s="39"/>
      <c r="Z234" s="39"/>
      <c r="AA234" s="39"/>
      <c r="AB234" s="39"/>
      <c r="AC234" s="39"/>
      <c r="AD234" s="39"/>
      <c r="AE234" s="39"/>
      <c r="AR234" s="226" t="s">
        <v>203</v>
      </c>
      <c r="AT234" s="226" t="s">
        <v>199</v>
      </c>
      <c r="AU234" s="226" t="s">
        <v>71</v>
      </c>
      <c r="AY234" s="18" t="s">
        <v>175</v>
      </c>
      <c r="BE234" s="227">
        <f>IF(N234="základní",J234,0)</f>
        <v>0</v>
      </c>
      <c r="BF234" s="227">
        <f>IF(N234="snížená",J234,0)</f>
        <v>0</v>
      </c>
      <c r="BG234" s="227">
        <f>IF(N234="zákl. přenesená",J234,0)</f>
        <v>0</v>
      </c>
      <c r="BH234" s="227">
        <f>IF(N234="sníž. přenesená",J234,0)</f>
        <v>0</v>
      </c>
      <c r="BI234" s="227">
        <f>IF(N234="nulová",J234,0)</f>
        <v>0</v>
      </c>
      <c r="BJ234" s="18" t="s">
        <v>78</v>
      </c>
      <c r="BK234" s="227">
        <f>ROUND(I234*H234,2)</f>
        <v>0</v>
      </c>
      <c r="BL234" s="18" t="s">
        <v>118</v>
      </c>
      <c r="BM234" s="226" t="s">
        <v>747</v>
      </c>
    </row>
    <row r="235" s="13" customFormat="1">
      <c r="A235" s="13"/>
      <c r="B235" s="228"/>
      <c r="C235" s="229"/>
      <c r="D235" s="230" t="s">
        <v>184</v>
      </c>
      <c r="E235" s="231" t="s">
        <v>19</v>
      </c>
      <c r="F235" s="232" t="s">
        <v>748</v>
      </c>
      <c r="G235" s="229"/>
      <c r="H235" s="233">
        <v>24</v>
      </c>
      <c r="I235" s="234"/>
      <c r="J235" s="229"/>
      <c r="K235" s="229"/>
      <c r="L235" s="235"/>
      <c r="M235" s="236"/>
      <c r="N235" s="237"/>
      <c r="O235" s="237"/>
      <c r="P235" s="237"/>
      <c r="Q235" s="237"/>
      <c r="R235" s="237"/>
      <c r="S235" s="237"/>
      <c r="T235" s="238"/>
      <c r="U235" s="13"/>
      <c r="V235" s="13"/>
      <c r="W235" s="13"/>
      <c r="X235" s="13"/>
      <c r="Y235" s="13"/>
      <c r="Z235" s="13"/>
      <c r="AA235" s="13"/>
      <c r="AB235" s="13"/>
      <c r="AC235" s="13"/>
      <c r="AD235" s="13"/>
      <c r="AE235" s="13"/>
      <c r="AT235" s="239" t="s">
        <v>184</v>
      </c>
      <c r="AU235" s="239" t="s">
        <v>71</v>
      </c>
      <c r="AV235" s="13" t="s">
        <v>80</v>
      </c>
      <c r="AW235" s="13" t="s">
        <v>32</v>
      </c>
      <c r="AX235" s="13" t="s">
        <v>71</v>
      </c>
      <c r="AY235" s="239" t="s">
        <v>175</v>
      </c>
    </row>
    <row r="236" s="13" customFormat="1">
      <c r="A236" s="13"/>
      <c r="B236" s="228"/>
      <c r="C236" s="229"/>
      <c r="D236" s="230" t="s">
        <v>184</v>
      </c>
      <c r="E236" s="231" t="s">
        <v>19</v>
      </c>
      <c r="F236" s="232" t="s">
        <v>729</v>
      </c>
      <c r="G236" s="229"/>
      <c r="H236" s="233">
        <v>24</v>
      </c>
      <c r="I236" s="234"/>
      <c r="J236" s="229"/>
      <c r="K236" s="229"/>
      <c r="L236" s="235"/>
      <c r="M236" s="236"/>
      <c r="N236" s="237"/>
      <c r="O236" s="237"/>
      <c r="P236" s="237"/>
      <c r="Q236" s="237"/>
      <c r="R236" s="237"/>
      <c r="S236" s="237"/>
      <c r="T236" s="238"/>
      <c r="U236" s="13"/>
      <c r="V236" s="13"/>
      <c r="W236" s="13"/>
      <c r="X236" s="13"/>
      <c r="Y236" s="13"/>
      <c r="Z236" s="13"/>
      <c r="AA236" s="13"/>
      <c r="AB236" s="13"/>
      <c r="AC236" s="13"/>
      <c r="AD236" s="13"/>
      <c r="AE236" s="13"/>
      <c r="AT236" s="239" t="s">
        <v>184</v>
      </c>
      <c r="AU236" s="239" t="s">
        <v>71</v>
      </c>
      <c r="AV236" s="13" t="s">
        <v>80</v>
      </c>
      <c r="AW236" s="13" t="s">
        <v>32</v>
      </c>
      <c r="AX236" s="13" t="s">
        <v>71</v>
      </c>
      <c r="AY236" s="239" t="s">
        <v>175</v>
      </c>
    </row>
    <row r="237" s="14" customFormat="1">
      <c r="A237" s="14"/>
      <c r="B237" s="240"/>
      <c r="C237" s="241"/>
      <c r="D237" s="230" t="s">
        <v>184</v>
      </c>
      <c r="E237" s="242" t="s">
        <v>19</v>
      </c>
      <c r="F237" s="243" t="s">
        <v>190</v>
      </c>
      <c r="G237" s="241"/>
      <c r="H237" s="244">
        <v>48</v>
      </c>
      <c r="I237" s="245"/>
      <c r="J237" s="241"/>
      <c r="K237" s="241"/>
      <c r="L237" s="246"/>
      <c r="M237" s="247"/>
      <c r="N237" s="248"/>
      <c r="O237" s="248"/>
      <c r="P237" s="248"/>
      <c r="Q237" s="248"/>
      <c r="R237" s="248"/>
      <c r="S237" s="248"/>
      <c r="T237" s="249"/>
      <c r="U237" s="14"/>
      <c r="V237" s="14"/>
      <c r="W237" s="14"/>
      <c r="X237" s="14"/>
      <c r="Y237" s="14"/>
      <c r="Z237" s="14"/>
      <c r="AA237" s="14"/>
      <c r="AB237" s="14"/>
      <c r="AC237" s="14"/>
      <c r="AD237" s="14"/>
      <c r="AE237" s="14"/>
      <c r="AT237" s="250" t="s">
        <v>184</v>
      </c>
      <c r="AU237" s="250" t="s">
        <v>71</v>
      </c>
      <c r="AV237" s="14" t="s">
        <v>118</v>
      </c>
      <c r="AW237" s="14" t="s">
        <v>32</v>
      </c>
      <c r="AX237" s="14" t="s">
        <v>78</v>
      </c>
      <c r="AY237" s="250" t="s">
        <v>175</v>
      </c>
    </row>
    <row r="238" s="2" customFormat="1" ht="37.8" customHeight="1">
      <c r="A238" s="39"/>
      <c r="B238" s="40"/>
      <c r="C238" s="215" t="s">
        <v>749</v>
      </c>
      <c r="D238" s="215" t="s">
        <v>178</v>
      </c>
      <c r="E238" s="216" t="s">
        <v>237</v>
      </c>
      <c r="F238" s="217" t="s">
        <v>750</v>
      </c>
      <c r="G238" s="218" t="s">
        <v>239</v>
      </c>
      <c r="H238" s="219">
        <v>36</v>
      </c>
      <c r="I238" s="220"/>
      <c r="J238" s="221">
        <f>ROUND(I238*H238,2)</f>
        <v>0</v>
      </c>
      <c r="K238" s="217" t="s">
        <v>182</v>
      </c>
      <c r="L238" s="45"/>
      <c r="M238" s="222" t="s">
        <v>19</v>
      </c>
      <c r="N238" s="223" t="s">
        <v>42</v>
      </c>
      <c r="O238" s="85"/>
      <c r="P238" s="224">
        <f>O238*H238</f>
        <v>0</v>
      </c>
      <c r="Q238" s="224">
        <v>0</v>
      </c>
      <c r="R238" s="224">
        <f>Q238*H238</f>
        <v>0</v>
      </c>
      <c r="S238" s="224">
        <v>0</v>
      </c>
      <c r="T238" s="225">
        <f>S238*H238</f>
        <v>0</v>
      </c>
      <c r="U238" s="39"/>
      <c r="V238" s="39"/>
      <c r="W238" s="39"/>
      <c r="X238" s="39"/>
      <c r="Y238" s="39"/>
      <c r="Z238" s="39"/>
      <c r="AA238" s="39"/>
      <c r="AB238" s="39"/>
      <c r="AC238" s="39"/>
      <c r="AD238" s="39"/>
      <c r="AE238" s="39"/>
      <c r="AR238" s="226" t="s">
        <v>118</v>
      </c>
      <c r="AT238" s="226" t="s">
        <v>178</v>
      </c>
      <c r="AU238" s="226" t="s">
        <v>71</v>
      </c>
      <c r="AY238" s="18" t="s">
        <v>175</v>
      </c>
      <c r="BE238" s="227">
        <f>IF(N238="základní",J238,0)</f>
        <v>0</v>
      </c>
      <c r="BF238" s="227">
        <f>IF(N238="snížená",J238,0)</f>
        <v>0</v>
      </c>
      <c r="BG238" s="227">
        <f>IF(N238="zákl. přenesená",J238,0)</f>
        <v>0</v>
      </c>
      <c r="BH238" s="227">
        <f>IF(N238="sníž. přenesená",J238,0)</f>
        <v>0</v>
      </c>
      <c r="BI238" s="227">
        <f>IF(N238="nulová",J238,0)</f>
        <v>0</v>
      </c>
      <c r="BJ238" s="18" t="s">
        <v>78</v>
      </c>
      <c r="BK238" s="227">
        <f>ROUND(I238*H238,2)</f>
        <v>0</v>
      </c>
      <c r="BL238" s="18" t="s">
        <v>118</v>
      </c>
      <c r="BM238" s="226" t="s">
        <v>751</v>
      </c>
    </row>
    <row r="239" s="13" customFormat="1">
      <c r="A239" s="13"/>
      <c r="B239" s="228"/>
      <c r="C239" s="229"/>
      <c r="D239" s="230" t="s">
        <v>184</v>
      </c>
      <c r="E239" s="231" t="s">
        <v>19</v>
      </c>
      <c r="F239" s="232" t="s">
        <v>752</v>
      </c>
      <c r="G239" s="229"/>
      <c r="H239" s="233">
        <v>36</v>
      </c>
      <c r="I239" s="234"/>
      <c r="J239" s="229"/>
      <c r="K239" s="229"/>
      <c r="L239" s="235"/>
      <c r="M239" s="236"/>
      <c r="N239" s="237"/>
      <c r="O239" s="237"/>
      <c r="P239" s="237"/>
      <c r="Q239" s="237"/>
      <c r="R239" s="237"/>
      <c r="S239" s="237"/>
      <c r="T239" s="238"/>
      <c r="U239" s="13"/>
      <c r="V239" s="13"/>
      <c r="W239" s="13"/>
      <c r="X239" s="13"/>
      <c r="Y239" s="13"/>
      <c r="Z239" s="13"/>
      <c r="AA239" s="13"/>
      <c r="AB239" s="13"/>
      <c r="AC239" s="13"/>
      <c r="AD239" s="13"/>
      <c r="AE239" s="13"/>
      <c r="AT239" s="239" t="s">
        <v>184</v>
      </c>
      <c r="AU239" s="239" t="s">
        <v>71</v>
      </c>
      <c r="AV239" s="13" t="s">
        <v>80</v>
      </c>
      <c r="AW239" s="13" t="s">
        <v>32</v>
      </c>
      <c r="AX239" s="13" t="s">
        <v>78</v>
      </c>
      <c r="AY239" s="239" t="s">
        <v>175</v>
      </c>
    </row>
    <row r="240" s="2" customFormat="1" ht="16.5" customHeight="1">
      <c r="A240" s="39"/>
      <c r="B240" s="40"/>
      <c r="C240" s="251" t="s">
        <v>753</v>
      </c>
      <c r="D240" s="251" t="s">
        <v>199</v>
      </c>
      <c r="E240" s="252" t="s">
        <v>242</v>
      </c>
      <c r="F240" s="253" t="s">
        <v>243</v>
      </c>
      <c r="G240" s="254" t="s">
        <v>244</v>
      </c>
      <c r="H240" s="255">
        <v>72</v>
      </c>
      <c r="I240" s="256"/>
      <c r="J240" s="257">
        <f>ROUND(I240*H240,2)</f>
        <v>0</v>
      </c>
      <c r="K240" s="253" t="s">
        <v>182</v>
      </c>
      <c r="L240" s="258"/>
      <c r="M240" s="259" t="s">
        <v>19</v>
      </c>
      <c r="N240" s="260" t="s">
        <v>42</v>
      </c>
      <c r="O240" s="85"/>
      <c r="P240" s="224">
        <f>O240*H240</f>
        <v>0</v>
      </c>
      <c r="Q240" s="224">
        <v>0.0010499999999999999</v>
      </c>
      <c r="R240" s="224">
        <f>Q240*H240</f>
        <v>0.075600000000000001</v>
      </c>
      <c r="S240" s="224">
        <v>0</v>
      </c>
      <c r="T240" s="225">
        <f>S240*H240</f>
        <v>0</v>
      </c>
      <c r="U240" s="39"/>
      <c r="V240" s="39"/>
      <c r="W240" s="39"/>
      <c r="X240" s="39"/>
      <c r="Y240" s="39"/>
      <c r="Z240" s="39"/>
      <c r="AA240" s="39"/>
      <c r="AB240" s="39"/>
      <c r="AC240" s="39"/>
      <c r="AD240" s="39"/>
      <c r="AE240" s="39"/>
      <c r="AR240" s="226" t="s">
        <v>203</v>
      </c>
      <c r="AT240" s="226" t="s">
        <v>199</v>
      </c>
      <c r="AU240" s="226" t="s">
        <v>71</v>
      </c>
      <c r="AY240" s="18" t="s">
        <v>175</v>
      </c>
      <c r="BE240" s="227">
        <f>IF(N240="základní",J240,0)</f>
        <v>0</v>
      </c>
      <c r="BF240" s="227">
        <f>IF(N240="snížená",J240,0)</f>
        <v>0</v>
      </c>
      <c r="BG240" s="227">
        <f>IF(N240="zákl. přenesená",J240,0)</f>
        <v>0</v>
      </c>
      <c r="BH240" s="227">
        <f>IF(N240="sníž. přenesená",J240,0)</f>
        <v>0</v>
      </c>
      <c r="BI240" s="227">
        <f>IF(N240="nulová",J240,0)</f>
        <v>0</v>
      </c>
      <c r="BJ240" s="18" t="s">
        <v>78</v>
      </c>
      <c r="BK240" s="227">
        <f>ROUND(I240*H240,2)</f>
        <v>0</v>
      </c>
      <c r="BL240" s="18" t="s">
        <v>118</v>
      </c>
      <c r="BM240" s="226" t="s">
        <v>754</v>
      </c>
    </row>
    <row r="241" s="13" customFormat="1">
      <c r="A241" s="13"/>
      <c r="B241" s="228"/>
      <c r="C241" s="229"/>
      <c r="D241" s="230" t="s">
        <v>184</v>
      </c>
      <c r="E241" s="231" t="s">
        <v>19</v>
      </c>
      <c r="F241" s="232" t="s">
        <v>755</v>
      </c>
      <c r="G241" s="229"/>
      <c r="H241" s="233">
        <v>72</v>
      </c>
      <c r="I241" s="234"/>
      <c r="J241" s="229"/>
      <c r="K241" s="229"/>
      <c r="L241" s="235"/>
      <c r="M241" s="236"/>
      <c r="N241" s="237"/>
      <c r="O241" s="237"/>
      <c r="P241" s="237"/>
      <c r="Q241" s="237"/>
      <c r="R241" s="237"/>
      <c r="S241" s="237"/>
      <c r="T241" s="238"/>
      <c r="U241" s="13"/>
      <c r="V241" s="13"/>
      <c r="W241" s="13"/>
      <c r="X241" s="13"/>
      <c r="Y241" s="13"/>
      <c r="Z241" s="13"/>
      <c r="AA241" s="13"/>
      <c r="AB241" s="13"/>
      <c r="AC241" s="13"/>
      <c r="AD241" s="13"/>
      <c r="AE241" s="13"/>
      <c r="AT241" s="239" t="s">
        <v>184</v>
      </c>
      <c r="AU241" s="239" t="s">
        <v>71</v>
      </c>
      <c r="AV241" s="13" t="s">
        <v>80</v>
      </c>
      <c r="AW241" s="13" t="s">
        <v>32</v>
      </c>
      <c r="AX241" s="13" t="s">
        <v>78</v>
      </c>
      <c r="AY241" s="239" t="s">
        <v>175</v>
      </c>
    </row>
    <row r="242" s="2" customFormat="1" ht="37.8" customHeight="1">
      <c r="A242" s="39"/>
      <c r="B242" s="40"/>
      <c r="C242" s="215" t="s">
        <v>756</v>
      </c>
      <c r="D242" s="215" t="s">
        <v>178</v>
      </c>
      <c r="E242" s="216" t="s">
        <v>206</v>
      </c>
      <c r="F242" s="217" t="s">
        <v>376</v>
      </c>
      <c r="G242" s="218" t="s">
        <v>202</v>
      </c>
      <c r="H242" s="219">
        <v>1157</v>
      </c>
      <c r="I242" s="220"/>
      <c r="J242" s="221">
        <f>ROUND(I242*H242,2)</f>
        <v>0</v>
      </c>
      <c r="K242" s="217" t="s">
        <v>182</v>
      </c>
      <c r="L242" s="45"/>
      <c r="M242" s="222" t="s">
        <v>19</v>
      </c>
      <c r="N242" s="223" t="s">
        <v>42</v>
      </c>
      <c r="O242" s="85"/>
      <c r="P242" s="224">
        <f>O242*H242</f>
        <v>0</v>
      </c>
      <c r="Q242" s="224">
        <v>0</v>
      </c>
      <c r="R242" s="224">
        <f>Q242*H242</f>
        <v>0</v>
      </c>
      <c r="S242" s="224">
        <v>0</v>
      </c>
      <c r="T242" s="225">
        <f>S242*H242</f>
        <v>0</v>
      </c>
      <c r="U242" s="39"/>
      <c r="V242" s="39"/>
      <c r="W242" s="39"/>
      <c r="X242" s="39"/>
      <c r="Y242" s="39"/>
      <c r="Z242" s="39"/>
      <c r="AA242" s="39"/>
      <c r="AB242" s="39"/>
      <c r="AC242" s="39"/>
      <c r="AD242" s="39"/>
      <c r="AE242" s="39"/>
      <c r="AR242" s="226" t="s">
        <v>118</v>
      </c>
      <c r="AT242" s="226" t="s">
        <v>178</v>
      </c>
      <c r="AU242" s="226" t="s">
        <v>71</v>
      </c>
      <c r="AY242" s="18" t="s">
        <v>175</v>
      </c>
      <c r="BE242" s="227">
        <f>IF(N242="základní",J242,0)</f>
        <v>0</v>
      </c>
      <c r="BF242" s="227">
        <f>IF(N242="snížená",J242,0)</f>
        <v>0</v>
      </c>
      <c r="BG242" s="227">
        <f>IF(N242="zákl. přenesená",J242,0)</f>
        <v>0</v>
      </c>
      <c r="BH242" s="227">
        <f>IF(N242="sníž. přenesená",J242,0)</f>
        <v>0</v>
      </c>
      <c r="BI242" s="227">
        <f>IF(N242="nulová",J242,0)</f>
        <v>0</v>
      </c>
      <c r="BJ242" s="18" t="s">
        <v>78</v>
      </c>
      <c r="BK242" s="227">
        <f>ROUND(I242*H242,2)</f>
        <v>0</v>
      </c>
      <c r="BL242" s="18" t="s">
        <v>118</v>
      </c>
      <c r="BM242" s="226" t="s">
        <v>757</v>
      </c>
    </row>
    <row r="243" s="13" customFormat="1">
      <c r="A243" s="13"/>
      <c r="B243" s="228"/>
      <c r="C243" s="229"/>
      <c r="D243" s="230" t="s">
        <v>184</v>
      </c>
      <c r="E243" s="231" t="s">
        <v>19</v>
      </c>
      <c r="F243" s="232" t="s">
        <v>758</v>
      </c>
      <c r="G243" s="229"/>
      <c r="H243" s="233">
        <v>1152</v>
      </c>
      <c r="I243" s="234"/>
      <c r="J243" s="229"/>
      <c r="K243" s="229"/>
      <c r="L243" s="235"/>
      <c r="M243" s="236"/>
      <c r="N243" s="237"/>
      <c r="O243" s="237"/>
      <c r="P243" s="237"/>
      <c r="Q243" s="237"/>
      <c r="R243" s="237"/>
      <c r="S243" s="237"/>
      <c r="T243" s="238"/>
      <c r="U243" s="13"/>
      <c r="V243" s="13"/>
      <c r="W243" s="13"/>
      <c r="X243" s="13"/>
      <c r="Y243" s="13"/>
      <c r="Z243" s="13"/>
      <c r="AA243" s="13"/>
      <c r="AB243" s="13"/>
      <c r="AC243" s="13"/>
      <c r="AD243" s="13"/>
      <c r="AE243" s="13"/>
      <c r="AT243" s="239" t="s">
        <v>184</v>
      </c>
      <c r="AU243" s="239" t="s">
        <v>71</v>
      </c>
      <c r="AV243" s="13" t="s">
        <v>80</v>
      </c>
      <c r="AW243" s="13" t="s">
        <v>32</v>
      </c>
      <c r="AX243" s="13" t="s">
        <v>71</v>
      </c>
      <c r="AY243" s="239" t="s">
        <v>175</v>
      </c>
    </row>
    <row r="244" s="13" customFormat="1">
      <c r="A244" s="13"/>
      <c r="B244" s="228"/>
      <c r="C244" s="229"/>
      <c r="D244" s="230" t="s">
        <v>184</v>
      </c>
      <c r="E244" s="231" t="s">
        <v>19</v>
      </c>
      <c r="F244" s="232" t="s">
        <v>759</v>
      </c>
      <c r="G244" s="229"/>
      <c r="H244" s="233">
        <v>5</v>
      </c>
      <c r="I244" s="234"/>
      <c r="J244" s="229"/>
      <c r="K244" s="229"/>
      <c r="L244" s="235"/>
      <c r="M244" s="236"/>
      <c r="N244" s="237"/>
      <c r="O244" s="237"/>
      <c r="P244" s="237"/>
      <c r="Q244" s="237"/>
      <c r="R244" s="237"/>
      <c r="S244" s="237"/>
      <c r="T244" s="238"/>
      <c r="U244" s="13"/>
      <c r="V244" s="13"/>
      <c r="W244" s="13"/>
      <c r="X244" s="13"/>
      <c r="Y244" s="13"/>
      <c r="Z244" s="13"/>
      <c r="AA244" s="13"/>
      <c r="AB244" s="13"/>
      <c r="AC244" s="13"/>
      <c r="AD244" s="13"/>
      <c r="AE244" s="13"/>
      <c r="AT244" s="239" t="s">
        <v>184</v>
      </c>
      <c r="AU244" s="239" t="s">
        <v>71</v>
      </c>
      <c r="AV244" s="13" t="s">
        <v>80</v>
      </c>
      <c r="AW244" s="13" t="s">
        <v>32</v>
      </c>
      <c r="AX244" s="13" t="s">
        <v>71</v>
      </c>
      <c r="AY244" s="239" t="s">
        <v>175</v>
      </c>
    </row>
    <row r="245" s="14" customFormat="1">
      <c r="A245" s="14"/>
      <c r="B245" s="240"/>
      <c r="C245" s="241"/>
      <c r="D245" s="230" t="s">
        <v>184</v>
      </c>
      <c r="E245" s="242" t="s">
        <v>19</v>
      </c>
      <c r="F245" s="243" t="s">
        <v>190</v>
      </c>
      <c r="G245" s="241"/>
      <c r="H245" s="244">
        <v>1157</v>
      </c>
      <c r="I245" s="245"/>
      <c r="J245" s="241"/>
      <c r="K245" s="241"/>
      <c r="L245" s="246"/>
      <c r="M245" s="247"/>
      <c r="N245" s="248"/>
      <c r="O245" s="248"/>
      <c r="P245" s="248"/>
      <c r="Q245" s="248"/>
      <c r="R245" s="248"/>
      <c r="S245" s="248"/>
      <c r="T245" s="249"/>
      <c r="U245" s="14"/>
      <c r="V245" s="14"/>
      <c r="W245" s="14"/>
      <c r="X245" s="14"/>
      <c r="Y245" s="14"/>
      <c r="Z245" s="14"/>
      <c r="AA245" s="14"/>
      <c r="AB245" s="14"/>
      <c r="AC245" s="14"/>
      <c r="AD245" s="14"/>
      <c r="AE245" s="14"/>
      <c r="AT245" s="250" t="s">
        <v>184</v>
      </c>
      <c r="AU245" s="250" t="s">
        <v>71</v>
      </c>
      <c r="AV245" s="14" t="s">
        <v>118</v>
      </c>
      <c r="AW245" s="14" t="s">
        <v>32</v>
      </c>
      <c r="AX245" s="14" t="s">
        <v>78</v>
      </c>
      <c r="AY245" s="250" t="s">
        <v>175</v>
      </c>
    </row>
    <row r="246" s="2" customFormat="1" ht="37.8" customHeight="1">
      <c r="A246" s="39"/>
      <c r="B246" s="40"/>
      <c r="C246" s="215" t="s">
        <v>760</v>
      </c>
      <c r="D246" s="215" t="s">
        <v>178</v>
      </c>
      <c r="E246" s="216" t="s">
        <v>761</v>
      </c>
      <c r="F246" s="217" t="s">
        <v>762</v>
      </c>
      <c r="G246" s="218" t="s">
        <v>202</v>
      </c>
      <c r="H246" s="219">
        <v>0.371</v>
      </c>
      <c r="I246" s="220"/>
      <c r="J246" s="221">
        <f>ROUND(I246*H246,2)</f>
        <v>0</v>
      </c>
      <c r="K246" s="217" t="s">
        <v>182</v>
      </c>
      <c r="L246" s="45"/>
      <c r="M246" s="222" t="s">
        <v>19</v>
      </c>
      <c r="N246" s="223" t="s">
        <v>42</v>
      </c>
      <c r="O246" s="85"/>
      <c r="P246" s="224">
        <f>O246*H246</f>
        <v>0</v>
      </c>
      <c r="Q246" s="224">
        <v>0</v>
      </c>
      <c r="R246" s="224">
        <f>Q246*H246</f>
        <v>0</v>
      </c>
      <c r="S246" s="224">
        <v>0</v>
      </c>
      <c r="T246" s="225">
        <f>S246*H246</f>
        <v>0</v>
      </c>
      <c r="U246" s="39"/>
      <c r="V246" s="39"/>
      <c r="W246" s="39"/>
      <c r="X246" s="39"/>
      <c r="Y246" s="39"/>
      <c r="Z246" s="39"/>
      <c r="AA246" s="39"/>
      <c r="AB246" s="39"/>
      <c r="AC246" s="39"/>
      <c r="AD246" s="39"/>
      <c r="AE246" s="39"/>
      <c r="AR246" s="226" t="s">
        <v>118</v>
      </c>
      <c r="AT246" s="226" t="s">
        <v>178</v>
      </c>
      <c r="AU246" s="226" t="s">
        <v>71</v>
      </c>
      <c r="AY246" s="18" t="s">
        <v>175</v>
      </c>
      <c r="BE246" s="227">
        <f>IF(N246="základní",J246,0)</f>
        <v>0</v>
      </c>
      <c r="BF246" s="227">
        <f>IF(N246="snížená",J246,0)</f>
        <v>0</v>
      </c>
      <c r="BG246" s="227">
        <f>IF(N246="zákl. přenesená",J246,0)</f>
        <v>0</v>
      </c>
      <c r="BH246" s="227">
        <f>IF(N246="sníž. přenesená",J246,0)</f>
        <v>0</v>
      </c>
      <c r="BI246" s="227">
        <f>IF(N246="nulová",J246,0)</f>
        <v>0</v>
      </c>
      <c r="BJ246" s="18" t="s">
        <v>78</v>
      </c>
      <c r="BK246" s="227">
        <f>ROUND(I246*H246,2)</f>
        <v>0</v>
      </c>
      <c r="BL246" s="18" t="s">
        <v>118</v>
      </c>
      <c r="BM246" s="226" t="s">
        <v>763</v>
      </c>
    </row>
    <row r="247" s="13" customFormat="1">
      <c r="A247" s="13"/>
      <c r="B247" s="228"/>
      <c r="C247" s="229"/>
      <c r="D247" s="230" t="s">
        <v>184</v>
      </c>
      <c r="E247" s="231" t="s">
        <v>19</v>
      </c>
      <c r="F247" s="232" t="s">
        <v>764</v>
      </c>
      <c r="G247" s="229"/>
      <c r="H247" s="233">
        <v>0.371</v>
      </c>
      <c r="I247" s="234"/>
      <c r="J247" s="229"/>
      <c r="K247" s="229"/>
      <c r="L247" s="235"/>
      <c r="M247" s="236"/>
      <c r="N247" s="237"/>
      <c r="O247" s="237"/>
      <c r="P247" s="237"/>
      <c r="Q247" s="237"/>
      <c r="R247" s="237"/>
      <c r="S247" s="237"/>
      <c r="T247" s="238"/>
      <c r="U247" s="13"/>
      <c r="V247" s="13"/>
      <c r="W247" s="13"/>
      <c r="X247" s="13"/>
      <c r="Y247" s="13"/>
      <c r="Z247" s="13"/>
      <c r="AA247" s="13"/>
      <c r="AB247" s="13"/>
      <c r="AC247" s="13"/>
      <c r="AD247" s="13"/>
      <c r="AE247" s="13"/>
      <c r="AT247" s="239" t="s">
        <v>184</v>
      </c>
      <c r="AU247" s="239" t="s">
        <v>71</v>
      </c>
      <c r="AV247" s="13" t="s">
        <v>80</v>
      </c>
      <c r="AW247" s="13" t="s">
        <v>32</v>
      </c>
      <c r="AX247" s="13" t="s">
        <v>78</v>
      </c>
      <c r="AY247" s="239" t="s">
        <v>175</v>
      </c>
    </row>
    <row r="248" s="2" customFormat="1" ht="37.8" customHeight="1">
      <c r="A248" s="39"/>
      <c r="B248" s="40"/>
      <c r="C248" s="215" t="s">
        <v>765</v>
      </c>
      <c r="D248" s="215" t="s">
        <v>178</v>
      </c>
      <c r="E248" s="216" t="s">
        <v>321</v>
      </c>
      <c r="F248" s="217" t="s">
        <v>766</v>
      </c>
      <c r="G248" s="218" t="s">
        <v>202</v>
      </c>
      <c r="H248" s="219">
        <v>31.239999999999998</v>
      </c>
      <c r="I248" s="220"/>
      <c r="J248" s="221">
        <f>ROUND(I248*H248,2)</f>
        <v>0</v>
      </c>
      <c r="K248" s="217" t="s">
        <v>182</v>
      </c>
      <c r="L248" s="45"/>
      <c r="M248" s="222" t="s">
        <v>19</v>
      </c>
      <c r="N248" s="223" t="s">
        <v>42</v>
      </c>
      <c r="O248" s="85"/>
      <c r="P248" s="224">
        <f>O248*H248</f>
        <v>0</v>
      </c>
      <c r="Q248" s="224">
        <v>0</v>
      </c>
      <c r="R248" s="224">
        <f>Q248*H248</f>
        <v>0</v>
      </c>
      <c r="S248" s="224">
        <v>0</v>
      </c>
      <c r="T248" s="225">
        <f>S248*H248</f>
        <v>0</v>
      </c>
      <c r="U248" s="39"/>
      <c r="V248" s="39"/>
      <c r="W248" s="39"/>
      <c r="X248" s="39"/>
      <c r="Y248" s="39"/>
      <c r="Z248" s="39"/>
      <c r="AA248" s="39"/>
      <c r="AB248" s="39"/>
      <c r="AC248" s="39"/>
      <c r="AD248" s="39"/>
      <c r="AE248" s="39"/>
      <c r="AR248" s="226" t="s">
        <v>118</v>
      </c>
      <c r="AT248" s="226" t="s">
        <v>178</v>
      </c>
      <c r="AU248" s="226" t="s">
        <v>71</v>
      </c>
      <c r="AY248" s="18" t="s">
        <v>175</v>
      </c>
      <c r="BE248" s="227">
        <f>IF(N248="základní",J248,0)</f>
        <v>0</v>
      </c>
      <c r="BF248" s="227">
        <f>IF(N248="snížená",J248,0)</f>
        <v>0</v>
      </c>
      <c r="BG248" s="227">
        <f>IF(N248="zákl. přenesená",J248,0)</f>
        <v>0</v>
      </c>
      <c r="BH248" s="227">
        <f>IF(N248="sníž. přenesená",J248,0)</f>
        <v>0</v>
      </c>
      <c r="BI248" s="227">
        <f>IF(N248="nulová",J248,0)</f>
        <v>0</v>
      </c>
      <c r="BJ248" s="18" t="s">
        <v>78</v>
      </c>
      <c r="BK248" s="227">
        <f>ROUND(I248*H248,2)</f>
        <v>0</v>
      </c>
      <c r="BL248" s="18" t="s">
        <v>118</v>
      </c>
      <c r="BM248" s="226" t="s">
        <v>767</v>
      </c>
    </row>
    <row r="249" s="13" customFormat="1">
      <c r="A249" s="13"/>
      <c r="B249" s="228"/>
      <c r="C249" s="229"/>
      <c r="D249" s="230" t="s">
        <v>184</v>
      </c>
      <c r="E249" s="231" t="s">
        <v>19</v>
      </c>
      <c r="F249" s="232" t="s">
        <v>768</v>
      </c>
      <c r="G249" s="229"/>
      <c r="H249" s="233">
        <v>31.239999999999998</v>
      </c>
      <c r="I249" s="234"/>
      <c r="J249" s="229"/>
      <c r="K249" s="229"/>
      <c r="L249" s="235"/>
      <c r="M249" s="236"/>
      <c r="N249" s="237"/>
      <c r="O249" s="237"/>
      <c r="P249" s="237"/>
      <c r="Q249" s="237"/>
      <c r="R249" s="237"/>
      <c r="S249" s="237"/>
      <c r="T249" s="238"/>
      <c r="U249" s="13"/>
      <c r="V249" s="13"/>
      <c r="W249" s="13"/>
      <c r="X249" s="13"/>
      <c r="Y249" s="13"/>
      <c r="Z249" s="13"/>
      <c r="AA249" s="13"/>
      <c r="AB249" s="13"/>
      <c r="AC249" s="13"/>
      <c r="AD249" s="13"/>
      <c r="AE249" s="13"/>
      <c r="AT249" s="239" t="s">
        <v>184</v>
      </c>
      <c r="AU249" s="239" t="s">
        <v>71</v>
      </c>
      <c r="AV249" s="13" t="s">
        <v>80</v>
      </c>
      <c r="AW249" s="13" t="s">
        <v>32</v>
      </c>
      <c r="AX249" s="13" t="s">
        <v>78</v>
      </c>
      <c r="AY249" s="239" t="s">
        <v>175</v>
      </c>
    </row>
    <row r="250" s="2" customFormat="1" ht="37.8" customHeight="1">
      <c r="A250" s="39"/>
      <c r="B250" s="40"/>
      <c r="C250" s="215" t="s">
        <v>769</v>
      </c>
      <c r="D250" s="215" t="s">
        <v>178</v>
      </c>
      <c r="E250" s="216" t="s">
        <v>770</v>
      </c>
      <c r="F250" s="217" t="s">
        <v>771</v>
      </c>
      <c r="G250" s="218" t="s">
        <v>202</v>
      </c>
      <c r="H250" s="219">
        <v>31.25</v>
      </c>
      <c r="I250" s="220"/>
      <c r="J250" s="221">
        <f>ROUND(I250*H250,2)</f>
        <v>0</v>
      </c>
      <c r="K250" s="217" t="s">
        <v>182</v>
      </c>
      <c r="L250" s="45"/>
      <c r="M250" s="222" t="s">
        <v>19</v>
      </c>
      <c r="N250" s="223" t="s">
        <v>42</v>
      </c>
      <c r="O250" s="85"/>
      <c r="P250" s="224">
        <f>O250*H250</f>
        <v>0</v>
      </c>
      <c r="Q250" s="224">
        <v>0</v>
      </c>
      <c r="R250" s="224">
        <f>Q250*H250</f>
        <v>0</v>
      </c>
      <c r="S250" s="224">
        <v>0</v>
      </c>
      <c r="T250" s="225">
        <f>S250*H250</f>
        <v>0</v>
      </c>
      <c r="U250" s="39"/>
      <c r="V250" s="39"/>
      <c r="W250" s="39"/>
      <c r="X250" s="39"/>
      <c r="Y250" s="39"/>
      <c r="Z250" s="39"/>
      <c r="AA250" s="39"/>
      <c r="AB250" s="39"/>
      <c r="AC250" s="39"/>
      <c r="AD250" s="39"/>
      <c r="AE250" s="39"/>
      <c r="AR250" s="226" t="s">
        <v>118</v>
      </c>
      <c r="AT250" s="226" t="s">
        <v>178</v>
      </c>
      <c r="AU250" s="226" t="s">
        <v>71</v>
      </c>
      <c r="AY250" s="18" t="s">
        <v>175</v>
      </c>
      <c r="BE250" s="227">
        <f>IF(N250="základní",J250,0)</f>
        <v>0</v>
      </c>
      <c r="BF250" s="227">
        <f>IF(N250="snížená",J250,0)</f>
        <v>0</v>
      </c>
      <c r="BG250" s="227">
        <f>IF(N250="zákl. přenesená",J250,0)</f>
        <v>0</v>
      </c>
      <c r="BH250" s="227">
        <f>IF(N250="sníž. přenesená",J250,0)</f>
        <v>0</v>
      </c>
      <c r="BI250" s="227">
        <f>IF(N250="nulová",J250,0)</f>
        <v>0</v>
      </c>
      <c r="BJ250" s="18" t="s">
        <v>78</v>
      </c>
      <c r="BK250" s="227">
        <f>ROUND(I250*H250,2)</f>
        <v>0</v>
      </c>
      <c r="BL250" s="18" t="s">
        <v>118</v>
      </c>
      <c r="BM250" s="226" t="s">
        <v>772</v>
      </c>
    </row>
    <row r="251" s="13" customFormat="1">
      <c r="A251" s="13"/>
      <c r="B251" s="228"/>
      <c r="C251" s="229"/>
      <c r="D251" s="230" t="s">
        <v>184</v>
      </c>
      <c r="E251" s="231" t="s">
        <v>19</v>
      </c>
      <c r="F251" s="232" t="s">
        <v>773</v>
      </c>
      <c r="G251" s="229"/>
      <c r="H251" s="233">
        <v>31.239999999999998</v>
      </c>
      <c r="I251" s="234"/>
      <c r="J251" s="229"/>
      <c r="K251" s="229"/>
      <c r="L251" s="235"/>
      <c r="M251" s="236"/>
      <c r="N251" s="237"/>
      <c r="O251" s="237"/>
      <c r="P251" s="237"/>
      <c r="Q251" s="237"/>
      <c r="R251" s="237"/>
      <c r="S251" s="237"/>
      <c r="T251" s="238"/>
      <c r="U251" s="13"/>
      <c r="V251" s="13"/>
      <c r="W251" s="13"/>
      <c r="X251" s="13"/>
      <c r="Y251" s="13"/>
      <c r="Z251" s="13"/>
      <c r="AA251" s="13"/>
      <c r="AB251" s="13"/>
      <c r="AC251" s="13"/>
      <c r="AD251" s="13"/>
      <c r="AE251" s="13"/>
      <c r="AT251" s="239" t="s">
        <v>184</v>
      </c>
      <c r="AU251" s="239" t="s">
        <v>71</v>
      </c>
      <c r="AV251" s="13" t="s">
        <v>80</v>
      </c>
      <c r="AW251" s="13" t="s">
        <v>32</v>
      </c>
      <c r="AX251" s="13" t="s">
        <v>71</v>
      </c>
      <c r="AY251" s="239" t="s">
        <v>175</v>
      </c>
    </row>
    <row r="252" s="13" customFormat="1">
      <c r="A252" s="13"/>
      <c r="B252" s="228"/>
      <c r="C252" s="229"/>
      <c r="D252" s="230" t="s">
        <v>184</v>
      </c>
      <c r="E252" s="231" t="s">
        <v>19</v>
      </c>
      <c r="F252" s="232" t="s">
        <v>774</v>
      </c>
      <c r="G252" s="229"/>
      <c r="H252" s="233">
        <v>0.01</v>
      </c>
      <c r="I252" s="234"/>
      <c r="J252" s="229"/>
      <c r="K252" s="229"/>
      <c r="L252" s="235"/>
      <c r="M252" s="236"/>
      <c r="N252" s="237"/>
      <c r="O252" s="237"/>
      <c r="P252" s="237"/>
      <c r="Q252" s="237"/>
      <c r="R252" s="237"/>
      <c r="S252" s="237"/>
      <c r="T252" s="238"/>
      <c r="U252" s="13"/>
      <c r="V252" s="13"/>
      <c r="W252" s="13"/>
      <c r="X252" s="13"/>
      <c r="Y252" s="13"/>
      <c r="Z252" s="13"/>
      <c r="AA252" s="13"/>
      <c r="AB252" s="13"/>
      <c r="AC252" s="13"/>
      <c r="AD252" s="13"/>
      <c r="AE252" s="13"/>
      <c r="AT252" s="239" t="s">
        <v>184</v>
      </c>
      <c r="AU252" s="239" t="s">
        <v>71</v>
      </c>
      <c r="AV252" s="13" t="s">
        <v>80</v>
      </c>
      <c r="AW252" s="13" t="s">
        <v>32</v>
      </c>
      <c r="AX252" s="13" t="s">
        <v>71</v>
      </c>
      <c r="AY252" s="239" t="s">
        <v>175</v>
      </c>
    </row>
    <row r="253" s="14" customFormat="1">
      <c r="A253" s="14"/>
      <c r="B253" s="240"/>
      <c r="C253" s="241"/>
      <c r="D253" s="230" t="s">
        <v>184</v>
      </c>
      <c r="E253" s="242" t="s">
        <v>19</v>
      </c>
      <c r="F253" s="243" t="s">
        <v>190</v>
      </c>
      <c r="G253" s="241"/>
      <c r="H253" s="244">
        <v>31.25</v>
      </c>
      <c r="I253" s="245"/>
      <c r="J253" s="241"/>
      <c r="K253" s="241"/>
      <c r="L253" s="246"/>
      <c r="M253" s="247"/>
      <c r="N253" s="248"/>
      <c r="O253" s="248"/>
      <c r="P253" s="248"/>
      <c r="Q253" s="248"/>
      <c r="R253" s="248"/>
      <c r="S253" s="248"/>
      <c r="T253" s="249"/>
      <c r="U253" s="14"/>
      <c r="V253" s="14"/>
      <c r="W253" s="14"/>
      <c r="X253" s="14"/>
      <c r="Y253" s="14"/>
      <c r="Z253" s="14"/>
      <c r="AA253" s="14"/>
      <c r="AB253" s="14"/>
      <c r="AC253" s="14"/>
      <c r="AD253" s="14"/>
      <c r="AE253" s="14"/>
      <c r="AT253" s="250" t="s">
        <v>184</v>
      </c>
      <c r="AU253" s="250" t="s">
        <v>71</v>
      </c>
      <c r="AV253" s="14" t="s">
        <v>118</v>
      </c>
      <c r="AW253" s="14" t="s">
        <v>32</v>
      </c>
      <c r="AX253" s="14" t="s">
        <v>78</v>
      </c>
      <c r="AY253" s="250" t="s">
        <v>175</v>
      </c>
    </row>
    <row r="254" s="2" customFormat="1" ht="37.8" customHeight="1">
      <c r="A254" s="39"/>
      <c r="B254" s="40"/>
      <c r="C254" s="215" t="s">
        <v>775</v>
      </c>
      <c r="D254" s="215" t="s">
        <v>178</v>
      </c>
      <c r="E254" s="216" t="s">
        <v>410</v>
      </c>
      <c r="F254" s="217" t="s">
        <v>776</v>
      </c>
      <c r="G254" s="218" t="s">
        <v>202</v>
      </c>
      <c r="H254" s="219">
        <v>0.36099999999999999</v>
      </c>
      <c r="I254" s="220"/>
      <c r="J254" s="221">
        <f>ROUND(I254*H254,2)</f>
        <v>0</v>
      </c>
      <c r="K254" s="217" t="s">
        <v>182</v>
      </c>
      <c r="L254" s="45"/>
      <c r="M254" s="222" t="s">
        <v>19</v>
      </c>
      <c r="N254" s="223" t="s">
        <v>42</v>
      </c>
      <c r="O254" s="85"/>
      <c r="P254" s="224">
        <f>O254*H254</f>
        <v>0</v>
      </c>
      <c r="Q254" s="224">
        <v>0</v>
      </c>
      <c r="R254" s="224">
        <f>Q254*H254</f>
        <v>0</v>
      </c>
      <c r="S254" s="224">
        <v>0</v>
      </c>
      <c r="T254" s="225">
        <f>S254*H254</f>
        <v>0</v>
      </c>
      <c r="U254" s="39"/>
      <c r="V254" s="39"/>
      <c r="W254" s="39"/>
      <c r="X254" s="39"/>
      <c r="Y254" s="39"/>
      <c r="Z254" s="39"/>
      <c r="AA254" s="39"/>
      <c r="AB254" s="39"/>
      <c r="AC254" s="39"/>
      <c r="AD254" s="39"/>
      <c r="AE254" s="39"/>
      <c r="AR254" s="226" t="s">
        <v>118</v>
      </c>
      <c r="AT254" s="226" t="s">
        <v>178</v>
      </c>
      <c r="AU254" s="226" t="s">
        <v>71</v>
      </c>
      <c r="AY254" s="18" t="s">
        <v>175</v>
      </c>
      <c r="BE254" s="227">
        <f>IF(N254="základní",J254,0)</f>
        <v>0</v>
      </c>
      <c r="BF254" s="227">
        <f>IF(N254="snížená",J254,0)</f>
        <v>0</v>
      </c>
      <c r="BG254" s="227">
        <f>IF(N254="zákl. přenesená",J254,0)</f>
        <v>0</v>
      </c>
      <c r="BH254" s="227">
        <f>IF(N254="sníž. přenesená",J254,0)</f>
        <v>0</v>
      </c>
      <c r="BI254" s="227">
        <f>IF(N254="nulová",J254,0)</f>
        <v>0</v>
      </c>
      <c r="BJ254" s="18" t="s">
        <v>78</v>
      </c>
      <c r="BK254" s="227">
        <f>ROUND(I254*H254,2)</f>
        <v>0</v>
      </c>
      <c r="BL254" s="18" t="s">
        <v>118</v>
      </c>
      <c r="BM254" s="226" t="s">
        <v>777</v>
      </c>
    </row>
    <row r="255" s="13" customFormat="1">
      <c r="A255" s="13"/>
      <c r="B255" s="228"/>
      <c r="C255" s="229"/>
      <c r="D255" s="230" t="s">
        <v>184</v>
      </c>
      <c r="E255" s="231" t="s">
        <v>19</v>
      </c>
      <c r="F255" s="232" t="s">
        <v>778</v>
      </c>
      <c r="G255" s="229"/>
      <c r="H255" s="233">
        <v>0.36099999999999999</v>
      </c>
      <c r="I255" s="234"/>
      <c r="J255" s="229"/>
      <c r="K255" s="229"/>
      <c r="L255" s="235"/>
      <c r="M255" s="236"/>
      <c r="N255" s="237"/>
      <c r="O255" s="237"/>
      <c r="P255" s="237"/>
      <c r="Q255" s="237"/>
      <c r="R255" s="237"/>
      <c r="S255" s="237"/>
      <c r="T255" s="238"/>
      <c r="U255" s="13"/>
      <c r="V255" s="13"/>
      <c r="W255" s="13"/>
      <c r="X255" s="13"/>
      <c r="Y255" s="13"/>
      <c r="Z255" s="13"/>
      <c r="AA255" s="13"/>
      <c r="AB255" s="13"/>
      <c r="AC255" s="13"/>
      <c r="AD255" s="13"/>
      <c r="AE255" s="13"/>
      <c r="AT255" s="239" t="s">
        <v>184</v>
      </c>
      <c r="AU255" s="239" t="s">
        <v>71</v>
      </c>
      <c r="AV255" s="13" t="s">
        <v>80</v>
      </c>
      <c r="AW255" s="13" t="s">
        <v>32</v>
      </c>
      <c r="AX255" s="13" t="s">
        <v>78</v>
      </c>
      <c r="AY255" s="239" t="s">
        <v>175</v>
      </c>
    </row>
    <row r="256" s="2" customFormat="1" ht="37.8" customHeight="1">
      <c r="A256" s="39"/>
      <c r="B256" s="40"/>
      <c r="C256" s="215" t="s">
        <v>779</v>
      </c>
      <c r="D256" s="215" t="s">
        <v>178</v>
      </c>
      <c r="E256" s="216" t="s">
        <v>780</v>
      </c>
      <c r="F256" s="217" t="s">
        <v>781</v>
      </c>
      <c r="G256" s="218" t="s">
        <v>202</v>
      </c>
      <c r="H256" s="219">
        <v>31.239999999999998</v>
      </c>
      <c r="I256" s="220"/>
      <c r="J256" s="221">
        <f>ROUND(I256*H256,2)</f>
        <v>0</v>
      </c>
      <c r="K256" s="217" t="s">
        <v>182</v>
      </c>
      <c r="L256" s="45"/>
      <c r="M256" s="222" t="s">
        <v>19</v>
      </c>
      <c r="N256" s="223" t="s">
        <v>42</v>
      </c>
      <c r="O256" s="85"/>
      <c r="P256" s="224">
        <f>O256*H256</f>
        <v>0</v>
      </c>
      <c r="Q256" s="224">
        <v>0</v>
      </c>
      <c r="R256" s="224">
        <f>Q256*H256</f>
        <v>0</v>
      </c>
      <c r="S256" s="224">
        <v>0</v>
      </c>
      <c r="T256" s="225">
        <f>S256*H256</f>
        <v>0</v>
      </c>
      <c r="U256" s="39"/>
      <c r="V256" s="39"/>
      <c r="W256" s="39"/>
      <c r="X256" s="39"/>
      <c r="Y256" s="39"/>
      <c r="Z256" s="39"/>
      <c r="AA256" s="39"/>
      <c r="AB256" s="39"/>
      <c r="AC256" s="39"/>
      <c r="AD256" s="39"/>
      <c r="AE256" s="39"/>
      <c r="AR256" s="226" t="s">
        <v>118</v>
      </c>
      <c r="AT256" s="226" t="s">
        <v>178</v>
      </c>
      <c r="AU256" s="226" t="s">
        <v>71</v>
      </c>
      <c r="AY256" s="18" t="s">
        <v>175</v>
      </c>
      <c r="BE256" s="227">
        <f>IF(N256="základní",J256,0)</f>
        <v>0</v>
      </c>
      <c r="BF256" s="227">
        <f>IF(N256="snížená",J256,0)</f>
        <v>0</v>
      </c>
      <c r="BG256" s="227">
        <f>IF(N256="zákl. přenesená",J256,0)</f>
        <v>0</v>
      </c>
      <c r="BH256" s="227">
        <f>IF(N256="sníž. přenesená",J256,0)</f>
        <v>0</v>
      </c>
      <c r="BI256" s="227">
        <f>IF(N256="nulová",J256,0)</f>
        <v>0</v>
      </c>
      <c r="BJ256" s="18" t="s">
        <v>78</v>
      </c>
      <c r="BK256" s="227">
        <f>ROUND(I256*H256,2)</f>
        <v>0</v>
      </c>
      <c r="BL256" s="18" t="s">
        <v>118</v>
      </c>
      <c r="BM256" s="226" t="s">
        <v>782</v>
      </c>
    </row>
    <row r="257" s="13" customFormat="1">
      <c r="A257" s="13"/>
      <c r="B257" s="228"/>
      <c r="C257" s="229"/>
      <c r="D257" s="230" t="s">
        <v>184</v>
      </c>
      <c r="E257" s="231" t="s">
        <v>19</v>
      </c>
      <c r="F257" s="232" t="s">
        <v>783</v>
      </c>
      <c r="G257" s="229"/>
      <c r="H257" s="233">
        <v>31.239999999999998</v>
      </c>
      <c r="I257" s="234"/>
      <c r="J257" s="229"/>
      <c r="K257" s="229"/>
      <c r="L257" s="235"/>
      <c r="M257" s="236"/>
      <c r="N257" s="237"/>
      <c r="O257" s="237"/>
      <c r="P257" s="237"/>
      <c r="Q257" s="237"/>
      <c r="R257" s="237"/>
      <c r="S257" s="237"/>
      <c r="T257" s="238"/>
      <c r="U257" s="13"/>
      <c r="V257" s="13"/>
      <c r="W257" s="13"/>
      <c r="X257" s="13"/>
      <c r="Y257" s="13"/>
      <c r="Z257" s="13"/>
      <c r="AA257" s="13"/>
      <c r="AB257" s="13"/>
      <c r="AC257" s="13"/>
      <c r="AD257" s="13"/>
      <c r="AE257" s="13"/>
      <c r="AT257" s="239" t="s">
        <v>184</v>
      </c>
      <c r="AU257" s="239" t="s">
        <v>71</v>
      </c>
      <c r="AV257" s="13" t="s">
        <v>80</v>
      </c>
      <c r="AW257" s="13" t="s">
        <v>32</v>
      </c>
      <c r="AX257" s="13" t="s">
        <v>78</v>
      </c>
      <c r="AY257" s="239" t="s">
        <v>175</v>
      </c>
    </row>
    <row r="258" s="2" customFormat="1" ht="37.8" customHeight="1">
      <c r="A258" s="39"/>
      <c r="B258" s="40"/>
      <c r="C258" s="215" t="s">
        <v>784</v>
      </c>
      <c r="D258" s="215" t="s">
        <v>178</v>
      </c>
      <c r="E258" s="216" t="s">
        <v>785</v>
      </c>
      <c r="F258" s="217" t="s">
        <v>786</v>
      </c>
      <c r="G258" s="218" t="s">
        <v>202</v>
      </c>
      <c r="H258" s="219">
        <v>0.01</v>
      </c>
      <c r="I258" s="220"/>
      <c r="J258" s="221">
        <f>ROUND(I258*H258,2)</f>
        <v>0</v>
      </c>
      <c r="K258" s="217" t="s">
        <v>182</v>
      </c>
      <c r="L258" s="45"/>
      <c r="M258" s="222" t="s">
        <v>19</v>
      </c>
      <c r="N258" s="223" t="s">
        <v>42</v>
      </c>
      <c r="O258" s="85"/>
      <c r="P258" s="224">
        <f>O258*H258</f>
        <v>0</v>
      </c>
      <c r="Q258" s="224">
        <v>0</v>
      </c>
      <c r="R258" s="224">
        <f>Q258*H258</f>
        <v>0</v>
      </c>
      <c r="S258" s="224">
        <v>0</v>
      </c>
      <c r="T258" s="225">
        <f>S258*H258</f>
        <v>0</v>
      </c>
      <c r="U258" s="39"/>
      <c r="V258" s="39"/>
      <c r="W258" s="39"/>
      <c r="X258" s="39"/>
      <c r="Y258" s="39"/>
      <c r="Z258" s="39"/>
      <c r="AA258" s="39"/>
      <c r="AB258" s="39"/>
      <c r="AC258" s="39"/>
      <c r="AD258" s="39"/>
      <c r="AE258" s="39"/>
      <c r="AR258" s="226" t="s">
        <v>118</v>
      </c>
      <c r="AT258" s="226" t="s">
        <v>178</v>
      </c>
      <c r="AU258" s="226" t="s">
        <v>71</v>
      </c>
      <c r="AY258" s="18" t="s">
        <v>175</v>
      </c>
      <c r="BE258" s="227">
        <f>IF(N258="základní",J258,0)</f>
        <v>0</v>
      </c>
      <c r="BF258" s="227">
        <f>IF(N258="snížená",J258,0)</f>
        <v>0</v>
      </c>
      <c r="BG258" s="227">
        <f>IF(N258="zákl. přenesená",J258,0)</f>
        <v>0</v>
      </c>
      <c r="BH258" s="227">
        <f>IF(N258="sníž. přenesená",J258,0)</f>
        <v>0</v>
      </c>
      <c r="BI258" s="227">
        <f>IF(N258="nulová",J258,0)</f>
        <v>0</v>
      </c>
      <c r="BJ258" s="18" t="s">
        <v>78</v>
      </c>
      <c r="BK258" s="227">
        <f>ROUND(I258*H258,2)</f>
        <v>0</v>
      </c>
      <c r="BL258" s="18" t="s">
        <v>118</v>
      </c>
      <c r="BM258" s="226" t="s">
        <v>787</v>
      </c>
    </row>
    <row r="259" s="13" customFormat="1">
      <c r="A259" s="13"/>
      <c r="B259" s="228"/>
      <c r="C259" s="229"/>
      <c r="D259" s="230" t="s">
        <v>184</v>
      </c>
      <c r="E259" s="231" t="s">
        <v>19</v>
      </c>
      <c r="F259" s="232" t="s">
        <v>788</v>
      </c>
      <c r="G259" s="229"/>
      <c r="H259" s="233">
        <v>0.01</v>
      </c>
      <c r="I259" s="234"/>
      <c r="J259" s="229"/>
      <c r="K259" s="229"/>
      <c r="L259" s="235"/>
      <c r="M259" s="236"/>
      <c r="N259" s="237"/>
      <c r="O259" s="237"/>
      <c r="P259" s="237"/>
      <c r="Q259" s="237"/>
      <c r="R259" s="237"/>
      <c r="S259" s="237"/>
      <c r="T259" s="238"/>
      <c r="U259" s="13"/>
      <c r="V259" s="13"/>
      <c r="W259" s="13"/>
      <c r="X259" s="13"/>
      <c r="Y259" s="13"/>
      <c r="Z259" s="13"/>
      <c r="AA259" s="13"/>
      <c r="AB259" s="13"/>
      <c r="AC259" s="13"/>
      <c r="AD259" s="13"/>
      <c r="AE259" s="13"/>
      <c r="AT259" s="239" t="s">
        <v>184</v>
      </c>
      <c r="AU259" s="239" t="s">
        <v>71</v>
      </c>
      <c r="AV259" s="13" t="s">
        <v>80</v>
      </c>
      <c r="AW259" s="13" t="s">
        <v>32</v>
      </c>
      <c r="AX259" s="13" t="s">
        <v>78</v>
      </c>
      <c r="AY259" s="239" t="s">
        <v>175</v>
      </c>
    </row>
    <row r="260" s="2" customFormat="1" ht="37.8" customHeight="1">
      <c r="A260" s="39"/>
      <c r="B260" s="40"/>
      <c r="C260" s="215" t="s">
        <v>789</v>
      </c>
      <c r="D260" s="215" t="s">
        <v>178</v>
      </c>
      <c r="E260" s="216" t="s">
        <v>268</v>
      </c>
      <c r="F260" s="217" t="s">
        <v>269</v>
      </c>
      <c r="G260" s="218" t="s">
        <v>244</v>
      </c>
      <c r="H260" s="219">
        <v>5</v>
      </c>
      <c r="I260" s="220"/>
      <c r="J260" s="221">
        <f>ROUND(I260*H260,2)</f>
        <v>0</v>
      </c>
      <c r="K260" s="217" t="s">
        <v>182</v>
      </c>
      <c r="L260" s="45"/>
      <c r="M260" s="222" t="s">
        <v>19</v>
      </c>
      <c r="N260" s="223" t="s">
        <v>42</v>
      </c>
      <c r="O260" s="85"/>
      <c r="P260" s="224">
        <f>O260*H260</f>
        <v>0</v>
      </c>
      <c r="Q260" s="224">
        <v>0</v>
      </c>
      <c r="R260" s="224">
        <f>Q260*H260</f>
        <v>0</v>
      </c>
      <c r="S260" s="224">
        <v>0</v>
      </c>
      <c r="T260" s="225">
        <f>S260*H260</f>
        <v>0</v>
      </c>
      <c r="U260" s="39"/>
      <c r="V260" s="39"/>
      <c r="W260" s="39"/>
      <c r="X260" s="39"/>
      <c r="Y260" s="39"/>
      <c r="Z260" s="39"/>
      <c r="AA260" s="39"/>
      <c r="AB260" s="39"/>
      <c r="AC260" s="39"/>
      <c r="AD260" s="39"/>
      <c r="AE260" s="39"/>
      <c r="AR260" s="226" t="s">
        <v>118</v>
      </c>
      <c r="AT260" s="226" t="s">
        <v>178</v>
      </c>
      <c r="AU260" s="226" t="s">
        <v>71</v>
      </c>
      <c r="AY260" s="18" t="s">
        <v>175</v>
      </c>
      <c r="BE260" s="227">
        <f>IF(N260="základní",J260,0)</f>
        <v>0</v>
      </c>
      <c r="BF260" s="227">
        <f>IF(N260="snížená",J260,0)</f>
        <v>0</v>
      </c>
      <c r="BG260" s="227">
        <f>IF(N260="zákl. přenesená",J260,0)</f>
        <v>0</v>
      </c>
      <c r="BH260" s="227">
        <f>IF(N260="sníž. přenesená",J260,0)</f>
        <v>0</v>
      </c>
      <c r="BI260" s="227">
        <f>IF(N260="nulová",J260,0)</f>
        <v>0</v>
      </c>
      <c r="BJ260" s="18" t="s">
        <v>78</v>
      </c>
      <c r="BK260" s="227">
        <f>ROUND(I260*H260,2)</f>
        <v>0</v>
      </c>
      <c r="BL260" s="18" t="s">
        <v>118</v>
      </c>
      <c r="BM260" s="226" t="s">
        <v>790</v>
      </c>
    </row>
    <row r="261" s="13" customFormat="1">
      <c r="A261" s="13"/>
      <c r="B261" s="228"/>
      <c r="C261" s="229"/>
      <c r="D261" s="230" t="s">
        <v>184</v>
      </c>
      <c r="E261" s="231" t="s">
        <v>19</v>
      </c>
      <c r="F261" s="232" t="s">
        <v>791</v>
      </c>
      <c r="G261" s="229"/>
      <c r="H261" s="233">
        <v>5</v>
      </c>
      <c r="I261" s="234"/>
      <c r="J261" s="229"/>
      <c r="K261" s="229"/>
      <c r="L261" s="235"/>
      <c r="M261" s="271"/>
      <c r="N261" s="272"/>
      <c r="O261" s="272"/>
      <c r="P261" s="272"/>
      <c r="Q261" s="272"/>
      <c r="R261" s="272"/>
      <c r="S261" s="272"/>
      <c r="T261" s="273"/>
      <c r="U261" s="13"/>
      <c r="V261" s="13"/>
      <c r="W261" s="13"/>
      <c r="X261" s="13"/>
      <c r="Y261" s="13"/>
      <c r="Z261" s="13"/>
      <c r="AA261" s="13"/>
      <c r="AB261" s="13"/>
      <c r="AC261" s="13"/>
      <c r="AD261" s="13"/>
      <c r="AE261" s="13"/>
      <c r="AT261" s="239" t="s">
        <v>184</v>
      </c>
      <c r="AU261" s="239" t="s">
        <v>71</v>
      </c>
      <c r="AV261" s="13" t="s">
        <v>80</v>
      </c>
      <c r="AW261" s="13" t="s">
        <v>32</v>
      </c>
      <c r="AX261" s="13" t="s">
        <v>78</v>
      </c>
      <c r="AY261" s="239" t="s">
        <v>175</v>
      </c>
    </row>
    <row r="262" s="2" customFormat="1" ht="6.96" customHeight="1">
      <c r="A262" s="39"/>
      <c r="B262" s="60"/>
      <c r="C262" s="61"/>
      <c r="D262" s="61"/>
      <c r="E262" s="61"/>
      <c r="F262" s="61"/>
      <c r="G262" s="61"/>
      <c r="H262" s="61"/>
      <c r="I262" s="61"/>
      <c r="J262" s="61"/>
      <c r="K262" s="61"/>
      <c r="L262" s="45"/>
      <c r="M262" s="39"/>
      <c r="O262" s="39"/>
      <c r="P262" s="39"/>
      <c r="Q262" s="39"/>
      <c r="R262" s="39"/>
      <c r="S262" s="39"/>
      <c r="T262" s="39"/>
      <c r="U262" s="39"/>
      <c r="V262" s="39"/>
      <c r="W262" s="39"/>
      <c r="X262" s="39"/>
      <c r="Y262" s="39"/>
      <c r="Z262" s="39"/>
      <c r="AA262" s="39"/>
      <c r="AB262" s="39"/>
      <c r="AC262" s="39"/>
      <c r="AD262" s="39"/>
      <c r="AE262" s="39"/>
    </row>
  </sheetData>
  <sheetProtection sheet="1" autoFilter="0" formatColumns="0" formatRows="0" objects="1" scenarios="1" spinCount="100000" saltValue="p76y7FcjqPYrgajPEU0tHjex7FuHWJfHCEo9Mjxp/KE3EMuc6nGKJWMgFIb+wTZj8TZZ7u6gBVhfEdvXRoQfEw==" hashValue="9rh+3Bww5XuCpGudHL64NH4o1nvubwlLHrfj4b3B08HVjIi4lWvUmZKdo1tMxKtldhS5x4ZdQA6vkqBUCJp8tA==" algorithmName="SHA-512" password="CC35"/>
  <autoFilter ref="C90:K261"/>
  <mergeCells count="15">
    <mergeCell ref="E7:H7"/>
    <mergeCell ref="E11:H11"/>
    <mergeCell ref="E9:H9"/>
    <mergeCell ref="E13:H13"/>
    <mergeCell ref="E22:H22"/>
    <mergeCell ref="E31:H31"/>
    <mergeCell ref="E52:H52"/>
    <mergeCell ref="E56:H56"/>
    <mergeCell ref="E54:H54"/>
    <mergeCell ref="E58:H58"/>
    <mergeCell ref="E77:H77"/>
    <mergeCell ref="E81:H81"/>
    <mergeCell ref="E79:H79"/>
    <mergeCell ref="E83:H8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137</v>
      </c>
    </row>
    <row r="3" s="1" customFormat="1" ht="6.96" customHeight="1">
      <c r="B3" s="140"/>
      <c r="C3" s="141"/>
      <c r="D3" s="141"/>
      <c r="E3" s="141"/>
      <c r="F3" s="141"/>
      <c r="G3" s="141"/>
      <c r="H3" s="141"/>
      <c r="I3" s="141"/>
      <c r="J3" s="141"/>
      <c r="K3" s="141"/>
      <c r="L3" s="21"/>
      <c r="AT3" s="18" t="s">
        <v>80</v>
      </c>
    </row>
    <row r="4" s="1" customFormat="1" ht="24.96" customHeight="1">
      <c r="B4" s="21"/>
      <c r="D4" s="142" t="s">
        <v>147</v>
      </c>
      <c r="L4" s="21"/>
      <c r="M4" s="143" t="s">
        <v>10</v>
      </c>
      <c r="AT4" s="18" t="s">
        <v>4</v>
      </c>
    </row>
    <row r="5" s="1" customFormat="1" ht="6.96" customHeight="1">
      <c r="B5" s="21"/>
      <c r="L5" s="21"/>
    </row>
    <row r="6" s="1" customFormat="1" ht="12" customHeight="1">
      <c r="B6" s="21"/>
      <c r="D6" s="144" t="s">
        <v>16</v>
      </c>
      <c r="L6" s="21"/>
    </row>
    <row r="7" s="1" customFormat="1" ht="16.5" customHeight="1">
      <c r="B7" s="21"/>
      <c r="E7" s="145" t="str">
        <f>'Rekapitulace zakázky'!K6</f>
        <v>Oprava geometrických parametrů koleje 2023 u ST Ústí nad Labem</v>
      </c>
      <c r="F7" s="144"/>
      <c r="G7" s="144"/>
      <c r="H7" s="144"/>
      <c r="L7" s="21"/>
    </row>
    <row r="8">
      <c r="B8" s="21"/>
      <c r="D8" s="144" t="s">
        <v>148</v>
      </c>
      <c r="L8" s="21"/>
    </row>
    <row r="9" s="1" customFormat="1" ht="16.5" customHeight="1">
      <c r="B9" s="21"/>
      <c r="E9" s="145" t="s">
        <v>581</v>
      </c>
      <c r="F9" s="1"/>
      <c r="G9" s="1"/>
      <c r="H9" s="1"/>
      <c r="L9" s="21"/>
    </row>
    <row r="10" s="1" customFormat="1" ht="12" customHeight="1">
      <c r="B10" s="21"/>
      <c r="D10" s="144" t="s">
        <v>150</v>
      </c>
      <c r="L10" s="21"/>
    </row>
    <row r="11" s="2" customFormat="1" ht="16.5" customHeight="1">
      <c r="A11" s="39"/>
      <c r="B11" s="45"/>
      <c r="C11" s="39"/>
      <c r="D11" s="39"/>
      <c r="E11" s="146" t="s">
        <v>151</v>
      </c>
      <c r="F11" s="39"/>
      <c r="G11" s="39"/>
      <c r="H11" s="39"/>
      <c r="I11" s="39"/>
      <c r="J11" s="39"/>
      <c r="K11" s="39"/>
      <c r="L11" s="147"/>
      <c r="S11" s="39"/>
      <c r="T11" s="39"/>
      <c r="U11" s="39"/>
      <c r="V11" s="39"/>
      <c r="W11" s="39"/>
      <c r="X11" s="39"/>
      <c r="Y11" s="39"/>
      <c r="Z11" s="39"/>
      <c r="AA11" s="39"/>
      <c r="AB11" s="39"/>
      <c r="AC11" s="39"/>
      <c r="AD11" s="39"/>
      <c r="AE11" s="39"/>
    </row>
    <row r="12" s="2" customFormat="1" ht="12" customHeight="1">
      <c r="A12" s="39"/>
      <c r="B12" s="45"/>
      <c r="C12" s="39"/>
      <c r="D12" s="144" t="s">
        <v>152</v>
      </c>
      <c r="E12" s="39"/>
      <c r="F12" s="39"/>
      <c r="G12" s="39"/>
      <c r="H12" s="39"/>
      <c r="I12" s="39"/>
      <c r="J12" s="39"/>
      <c r="K12" s="39"/>
      <c r="L12" s="147"/>
      <c r="S12" s="39"/>
      <c r="T12" s="39"/>
      <c r="U12" s="39"/>
      <c r="V12" s="39"/>
      <c r="W12" s="39"/>
      <c r="X12" s="39"/>
      <c r="Y12" s="39"/>
      <c r="Z12" s="39"/>
      <c r="AA12" s="39"/>
      <c r="AB12" s="39"/>
      <c r="AC12" s="39"/>
      <c r="AD12" s="39"/>
      <c r="AE12" s="39"/>
    </row>
    <row r="13" s="2" customFormat="1" ht="16.5" customHeight="1">
      <c r="A13" s="39"/>
      <c r="B13" s="45"/>
      <c r="C13" s="39"/>
      <c r="D13" s="39"/>
      <c r="E13" s="148" t="s">
        <v>792</v>
      </c>
      <c r="F13" s="39"/>
      <c r="G13" s="39"/>
      <c r="H13" s="39"/>
      <c r="I13" s="39"/>
      <c r="J13" s="39"/>
      <c r="K13" s="39"/>
      <c r="L13" s="147"/>
      <c r="S13" s="39"/>
      <c r="T13" s="39"/>
      <c r="U13" s="39"/>
      <c r="V13" s="39"/>
      <c r="W13" s="39"/>
      <c r="X13" s="39"/>
      <c r="Y13" s="39"/>
      <c r="Z13" s="39"/>
      <c r="AA13" s="39"/>
      <c r="AB13" s="39"/>
      <c r="AC13" s="39"/>
      <c r="AD13" s="39"/>
      <c r="AE13" s="39"/>
    </row>
    <row r="14" s="2" customFormat="1">
      <c r="A14" s="39"/>
      <c r="B14" s="45"/>
      <c r="C14" s="39"/>
      <c r="D14" s="39"/>
      <c r="E14" s="39"/>
      <c r="F14" s="39"/>
      <c r="G14" s="39"/>
      <c r="H14" s="39"/>
      <c r="I14" s="39"/>
      <c r="J14" s="39"/>
      <c r="K14" s="39"/>
      <c r="L14" s="147"/>
      <c r="S14" s="39"/>
      <c r="T14" s="39"/>
      <c r="U14" s="39"/>
      <c r="V14" s="39"/>
      <c r="W14" s="39"/>
      <c r="X14" s="39"/>
      <c r="Y14" s="39"/>
      <c r="Z14" s="39"/>
      <c r="AA14" s="39"/>
      <c r="AB14" s="39"/>
      <c r="AC14" s="39"/>
      <c r="AD14" s="39"/>
      <c r="AE14" s="39"/>
    </row>
    <row r="15" s="2" customFormat="1" ht="12" customHeight="1">
      <c r="A15" s="39"/>
      <c r="B15" s="45"/>
      <c r="C15" s="39"/>
      <c r="D15" s="144" t="s">
        <v>18</v>
      </c>
      <c r="E15" s="39"/>
      <c r="F15" s="134" t="s">
        <v>19</v>
      </c>
      <c r="G15" s="39"/>
      <c r="H15" s="39"/>
      <c r="I15" s="144" t="s">
        <v>20</v>
      </c>
      <c r="J15" s="134" t="s">
        <v>19</v>
      </c>
      <c r="K15" s="39"/>
      <c r="L15" s="147"/>
      <c r="S15" s="39"/>
      <c r="T15" s="39"/>
      <c r="U15" s="39"/>
      <c r="V15" s="39"/>
      <c r="W15" s="39"/>
      <c r="X15" s="39"/>
      <c r="Y15" s="39"/>
      <c r="Z15" s="39"/>
      <c r="AA15" s="39"/>
      <c r="AB15" s="39"/>
      <c r="AC15" s="39"/>
      <c r="AD15" s="39"/>
      <c r="AE15" s="39"/>
    </row>
    <row r="16" s="2" customFormat="1" ht="12" customHeight="1">
      <c r="A16" s="39"/>
      <c r="B16" s="45"/>
      <c r="C16" s="39"/>
      <c r="D16" s="144" t="s">
        <v>21</v>
      </c>
      <c r="E16" s="39"/>
      <c r="F16" s="134" t="s">
        <v>22</v>
      </c>
      <c r="G16" s="39"/>
      <c r="H16" s="39"/>
      <c r="I16" s="144" t="s">
        <v>23</v>
      </c>
      <c r="J16" s="149" t="str">
        <f>'Rekapitulace zakázky'!AN8</f>
        <v>21. 2. 2023</v>
      </c>
      <c r="K16" s="39"/>
      <c r="L16" s="147"/>
      <c r="S16" s="39"/>
      <c r="T16" s="39"/>
      <c r="U16" s="39"/>
      <c r="V16" s="39"/>
      <c r="W16" s="39"/>
      <c r="X16" s="39"/>
      <c r="Y16" s="39"/>
      <c r="Z16" s="39"/>
      <c r="AA16" s="39"/>
      <c r="AB16" s="39"/>
      <c r="AC16" s="39"/>
      <c r="AD16" s="39"/>
      <c r="AE16" s="39"/>
    </row>
    <row r="17" s="2" customFormat="1" ht="10.8" customHeight="1">
      <c r="A17" s="39"/>
      <c r="B17" s="45"/>
      <c r="C17" s="39"/>
      <c r="D17" s="39"/>
      <c r="E17" s="39"/>
      <c r="F17" s="39"/>
      <c r="G17" s="39"/>
      <c r="H17" s="39"/>
      <c r="I17" s="39"/>
      <c r="J17" s="39"/>
      <c r="K17" s="39"/>
      <c r="L17" s="147"/>
      <c r="S17" s="39"/>
      <c r="T17" s="39"/>
      <c r="U17" s="39"/>
      <c r="V17" s="39"/>
      <c r="W17" s="39"/>
      <c r="X17" s="39"/>
      <c r="Y17" s="39"/>
      <c r="Z17" s="39"/>
      <c r="AA17" s="39"/>
      <c r="AB17" s="39"/>
      <c r="AC17" s="39"/>
      <c r="AD17" s="39"/>
      <c r="AE17" s="39"/>
    </row>
    <row r="18" s="2" customFormat="1" ht="12" customHeight="1">
      <c r="A18" s="39"/>
      <c r="B18" s="45"/>
      <c r="C18" s="39"/>
      <c r="D18" s="144" t="s">
        <v>25</v>
      </c>
      <c r="E18" s="39"/>
      <c r="F18" s="39"/>
      <c r="G18" s="39"/>
      <c r="H18" s="39"/>
      <c r="I18" s="144" t="s">
        <v>26</v>
      </c>
      <c r="J18" s="134" t="str">
        <f>IF('Rekapitulace zakázky'!AN10="","",'Rekapitulace zakázky'!AN10)</f>
        <v/>
      </c>
      <c r="K18" s="39"/>
      <c r="L18" s="147"/>
      <c r="S18" s="39"/>
      <c r="T18" s="39"/>
      <c r="U18" s="39"/>
      <c r="V18" s="39"/>
      <c r="W18" s="39"/>
      <c r="X18" s="39"/>
      <c r="Y18" s="39"/>
      <c r="Z18" s="39"/>
      <c r="AA18" s="39"/>
      <c r="AB18" s="39"/>
      <c r="AC18" s="39"/>
      <c r="AD18" s="39"/>
      <c r="AE18" s="39"/>
    </row>
    <row r="19" s="2" customFormat="1" ht="18" customHeight="1">
      <c r="A19" s="39"/>
      <c r="B19" s="45"/>
      <c r="C19" s="39"/>
      <c r="D19" s="39"/>
      <c r="E19" s="134" t="str">
        <f>IF('Rekapitulace zakázky'!E11="","",'Rekapitulace zakázky'!E11)</f>
        <v>OŘ Ústí nad Labem</v>
      </c>
      <c r="F19" s="39"/>
      <c r="G19" s="39"/>
      <c r="H19" s="39"/>
      <c r="I19" s="144" t="s">
        <v>28</v>
      </c>
      <c r="J19" s="134" t="str">
        <f>IF('Rekapitulace zakázky'!AN11="","",'Rekapitulace zakázky'!AN11)</f>
        <v/>
      </c>
      <c r="K19" s="39"/>
      <c r="L19" s="147"/>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39"/>
      <c r="J20" s="39"/>
      <c r="K20" s="39"/>
      <c r="L20" s="147"/>
      <c r="S20" s="39"/>
      <c r="T20" s="39"/>
      <c r="U20" s="39"/>
      <c r="V20" s="39"/>
      <c r="W20" s="39"/>
      <c r="X20" s="39"/>
      <c r="Y20" s="39"/>
      <c r="Z20" s="39"/>
      <c r="AA20" s="39"/>
      <c r="AB20" s="39"/>
      <c r="AC20" s="39"/>
      <c r="AD20" s="39"/>
      <c r="AE20" s="39"/>
    </row>
    <row r="21" s="2" customFormat="1" ht="12" customHeight="1">
      <c r="A21" s="39"/>
      <c r="B21" s="45"/>
      <c r="C21" s="39"/>
      <c r="D21" s="144" t="s">
        <v>29</v>
      </c>
      <c r="E21" s="39"/>
      <c r="F21" s="39"/>
      <c r="G21" s="39"/>
      <c r="H21" s="39"/>
      <c r="I21" s="144" t="s">
        <v>26</v>
      </c>
      <c r="J21" s="34" t="str">
        <f>'Rekapitulace zakázky'!AN13</f>
        <v>Vyplň údaj</v>
      </c>
      <c r="K21" s="39"/>
      <c r="L21" s="147"/>
      <c r="S21" s="39"/>
      <c r="T21" s="39"/>
      <c r="U21" s="39"/>
      <c r="V21" s="39"/>
      <c r="W21" s="39"/>
      <c r="X21" s="39"/>
      <c r="Y21" s="39"/>
      <c r="Z21" s="39"/>
      <c r="AA21" s="39"/>
      <c r="AB21" s="39"/>
      <c r="AC21" s="39"/>
      <c r="AD21" s="39"/>
      <c r="AE21" s="39"/>
    </row>
    <row r="22" s="2" customFormat="1" ht="18" customHeight="1">
      <c r="A22" s="39"/>
      <c r="B22" s="45"/>
      <c r="C22" s="39"/>
      <c r="D22" s="39"/>
      <c r="E22" s="34" t="str">
        <f>'Rekapitulace zakázky'!E14</f>
        <v>Vyplň údaj</v>
      </c>
      <c r="F22" s="134"/>
      <c r="G22" s="134"/>
      <c r="H22" s="134"/>
      <c r="I22" s="144" t="s">
        <v>28</v>
      </c>
      <c r="J22" s="34" t="str">
        <f>'Rekapitulace zakázky'!AN14</f>
        <v>Vyplň údaj</v>
      </c>
      <c r="K22" s="39"/>
      <c r="L22" s="147"/>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39"/>
      <c r="J23" s="39"/>
      <c r="K23" s="39"/>
      <c r="L23" s="147"/>
      <c r="S23" s="39"/>
      <c r="T23" s="39"/>
      <c r="U23" s="39"/>
      <c r="V23" s="39"/>
      <c r="W23" s="39"/>
      <c r="X23" s="39"/>
      <c r="Y23" s="39"/>
      <c r="Z23" s="39"/>
      <c r="AA23" s="39"/>
      <c r="AB23" s="39"/>
      <c r="AC23" s="39"/>
      <c r="AD23" s="39"/>
      <c r="AE23" s="39"/>
    </row>
    <row r="24" s="2" customFormat="1" ht="12" customHeight="1">
      <c r="A24" s="39"/>
      <c r="B24" s="45"/>
      <c r="C24" s="39"/>
      <c r="D24" s="144" t="s">
        <v>31</v>
      </c>
      <c r="E24" s="39"/>
      <c r="F24" s="39"/>
      <c r="G24" s="39"/>
      <c r="H24" s="39"/>
      <c r="I24" s="144" t="s">
        <v>26</v>
      </c>
      <c r="J24" s="134" t="str">
        <f>IF('Rekapitulace zakázky'!AN16="","",'Rekapitulace zakázky'!AN16)</f>
        <v/>
      </c>
      <c r="K24" s="39"/>
      <c r="L24" s="147"/>
      <c r="S24" s="39"/>
      <c r="T24" s="39"/>
      <c r="U24" s="39"/>
      <c r="V24" s="39"/>
      <c r="W24" s="39"/>
      <c r="X24" s="39"/>
      <c r="Y24" s="39"/>
      <c r="Z24" s="39"/>
      <c r="AA24" s="39"/>
      <c r="AB24" s="39"/>
      <c r="AC24" s="39"/>
      <c r="AD24" s="39"/>
      <c r="AE24" s="39"/>
    </row>
    <row r="25" s="2" customFormat="1" ht="18" customHeight="1">
      <c r="A25" s="39"/>
      <c r="B25" s="45"/>
      <c r="C25" s="39"/>
      <c r="D25" s="39"/>
      <c r="E25" s="134" t="str">
        <f>IF('Rekapitulace zakázky'!E17="","",'Rekapitulace zakázky'!E17)</f>
        <v xml:space="preserve"> </v>
      </c>
      <c r="F25" s="39"/>
      <c r="G25" s="39"/>
      <c r="H25" s="39"/>
      <c r="I25" s="144" t="s">
        <v>28</v>
      </c>
      <c r="J25" s="134" t="str">
        <f>IF('Rekapitulace zakázky'!AN17="","",'Rekapitulace zakázky'!AN17)</f>
        <v/>
      </c>
      <c r="K25" s="39"/>
      <c r="L25" s="147"/>
      <c r="S25" s="39"/>
      <c r="T25" s="39"/>
      <c r="U25" s="39"/>
      <c r="V25" s="39"/>
      <c r="W25" s="39"/>
      <c r="X25" s="39"/>
      <c r="Y25" s="39"/>
      <c r="Z25" s="39"/>
      <c r="AA25" s="39"/>
      <c r="AB25" s="39"/>
      <c r="AC25" s="39"/>
      <c r="AD25" s="39"/>
      <c r="AE25" s="39"/>
    </row>
    <row r="26" s="2" customFormat="1" ht="6.96" customHeight="1">
      <c r="A26" s="39"/>
      <c r="B26" s="45"/>
      <c r="C26" s="39"/>
      <c r="D26" s="39"/>
      <c r="E26" s="39"/>
      <c r="F26" s="39"/>
      <c r="G26" s="39"/>
      <c r="H26" s="39"/>
      <c r="I26" s="39"/>
      <c r="J26" s="39"/>
      <c r="K26" s="39"/>
      <c r="L26" s="147"/>
      <c r="S26" s="39"/>
      <c r="T26" s="39"/>
      <c r="U26" s="39"/>
      <c r="V26" s="39"/>
      <c r="W26" s="39"/>
      <c r="X26" s="39"/>
      <c r="Y26" s="39"/>
      <c r="Z26" s="39"/>
      <c r="AA26" s="39"/>
      <c r="AB26" s="39"/>
      <c r="AC26" s="39"/>
      <c r="AD26" s="39"/>
      <c r="AE26" s="39"/>
    </row>
    <row r="27" s="2" customFormat="1" ht="12" customHeight="1">
      <c r="A27" s="39"/>
      <c r="B27" s="45"/>
      <c r="C27" s="39"/>
      <c r="D27" s="144" t="s">
        <v>33</v>
      </c>
      <c r="E27" s="39"/>
      <c r="F27" s="39"/>
      <c r="G27" s="39"/>
      <c r="H27" s="39"/>
      <c r="I27" s="144" t="s">
        <v>26</v>
      </c>
      <c r="J27" s="134" t="s">
        <v>19</v>
      </c>
      <c r="K27" s="39"/>
      <c r="L27" s="147"/>
      <c r="S27" s="39"/>
      <c r="T27" s="39"/>
      <c r="U27" s="39"/>
      <c r="V27" s="39"/>
      <c r="W27" s="39"/>
      <c r="X27" s="39"/>
      <c r="Y27" s="39"/>
      <c r="Z27" s="39"/>
      <c r="AA27" s="39"/>
      <c r="AB27" s="39"/>
      <c r="AC27" s="39"/>
      <c r="AD27" s="39"/>
      <c r="AE27" s="39"/>
    </row>
    <row r="28" s="2" customFormat="1" ht="18" customHeight="1">
      <c r="A28" s="39"/>
      <c r="B28" s="45"/>
      <c r="C28" s="39"/>
      <c r="D28" s="39"/>
      <c r="E28" s="134" t="s">
        <v>34</v>
      </c>
      <c r="F28" s="39"/>
      <c r="G28" s="39"/>
      <c r="H28" s="39"/>
      <c r="I28" s="144" t="s">
        <v>28</v>
      </c>
      <c r="J28" s="134" t="s">
        <v>19</v>
      </c>
      <c r="K28" s="39"/>
      <c r="L28" s="147"/>
      <c r="S28" s="39"/>
      <c r="T28" s="39"/>
      <c r="U28" s="39"/>
      <c r="V28" s="39"/>
      <c r="W28" s="39"/>
      <c r="X28" s="39"/>
      <c r="Y28" s="39"/>
      <c r="Z28" s="39"/>
      <c r="AA28" s="39"/>
      <c r="AB28" s="39"/>
      <c r="AC28" s="39"/>
      <c r="AD28" s="39"/>
      <c r="AE28" s="39"/>
    </row>
    <row r="29" s="2" customFormat="1" ht="6.96" customHeight="1">
      <c r="A29" s="39"/>
      <c r="B29" s="45"/>
      <c r="C29" s="39"/>
      <c r="D29" s="39"/>
      <c r="E29" s="39"/>
      <c r="F29" s="39"/>
      <c r="G29" s="39"/>
      <c r="H29" s="39"/>
      <c r="I29" s="39"/>
      <c r="J29" s="39"/>
      <c r="K29" s="39"/>
      <c r="L29" s="147"/>
      <c r="S29" s="39"/>
      <c r="T29" s="39"/>
      <c r="U29" s="39"/>
      <c r="V29" s="39"/>
      <c r="W29" s="39"/>
      <c r="X29" s="39"/>
      <c r="Y29" s="39"/>
      <c r="Z29" s="39"/>
      <c r="AA29" s="39"/>
      <c r="AB29" s="39"/>
      <c r="AC29" s="39"/>
      <c r="AD29" s="39"/>
      <c r="AE29" s="39"/>
    </row>
    <row r="30" s="2" customFormat="1" ht="12" customHeight="1">
      <c r="A30" s="39"/>
      <c r="B30" s="45"/>
      <c r="C30" s="39"/>
      <c r="D30" s="144" t="s">
        <v>35</v>
      </c>
      <c r="E30" s="39"/>
      <c r="F30" s="39"/>
      <c r="G30" s="39"/>
      <c r="H30" s="39"/>
      <c r="I30" s="39"/>
      <c r="J30" s="39"/>
      <c r="K30" s="39"/>
      <c r="L30" s="147"/>
      <c r="S30" s="39"/>
      <c r="T30" s="39"/>
      <c r="U30" s="39"/>
      <c r="V30" s="39"/>
      <c r="W30" s="39"/>
      <c r="X30" s="39"/>
      <c r="Y30" s="39"/>
      <c r="Z30" s="39"/>
      <c r="AA30" s="39"/>
      <c r="AB30" s="39"/>
      <c r="AC30" s="39"/>
      <c r="AD30" s="39"/>
      <c r="AE30" s="39"/>
    </row>
    <row r="31" s="8" customFormat="1" ht="16.5" customHeight="1">
      <c r="A31" s="150"/>
      <c r="B31" s="151"/>
      <c r="C31" s="150"/>
      <c r="D31" s="150"/>
      <c r="E31" s="152" t="s">
        <v>19</v>
      </c>
      <c r="F31" s="152"/>
      <c r="G31" s="152"/>
      <c r="H31" s="152"/>
      <c r="I31" s="150"/>
      <c r="J31" s="150"/>
      <c r="K31" s="150"/>
      <c r="L31" s="153"/>
      <c r="S31" s="150"/>
      <c r="T31" s="150"/>
      <c r="U31" s="150"/>
      <c r="V31" s="150"/>
      <c r="W31" s="150"/>
      <c r="X31" s="150"/>
      <c r="Y31" s="150"/>
      <c r="Z31" s="150"/>
      <c r="AA31" s="150"/>
      <c r="AB31" s="150"/>
      <c r="AC31" s="150"/>
      <c r="AD31" s="150"/>
      <c r="AE31" s="150"/>
    </row>
    <row r="32" s="2" customFormat="1" ht="6.96" customHeight="1">
      <c r="A32" s="39"/>
      <c r="B32" s="45"/>
      <c r="C32" s="39"/>
      <c r="D32" s="39"/>
      <c r="E32" s="39"/>
      <c r="F32" s="39"/>
      <c r="G32" s="39"/>
      <c r="H32" s="39"/>
      <c r="I32" s="39"/>
      <c r="J32" s="39"/>
      <c r="K32" s="39"/>
      <c r="L32" s="147"/>
      <c r="S32" s="39"/>
      <c r="T32" s="39"/>
      <c r="U32" s="39"/>
      <c r="V32" s="39"/>
      <c r="W32" s="39"/>
      <c r="X32" s="39"/>
      <c r="Y32" s="39"/>
      <c r="Z32" s="39"/>
      <c r="AA32" s="39"/>
      <c r="AB32" s="39"/>
      <c r="AC32" s="39"/>
      <c r="AD32" s="39"/>
      <c r="AE32" s="39"/>
    </row>
    <row r="33" s="2" customFormat="1" ht="6.96" customHeight="1">
      <c r="A33" s="39"/>
      <c r="B33" s="45"/>
      <c r="C33" s="39"/>
      <c r="D33" s="154"/>
      <c r="E33" s="154"/>
      <c r="F33" s="154"/>
      <c r="G33" s="154"/>
      <c r="H33" s="154"/>
      <c r="I33" s="154"/>
      <c r="J33" s="154"/>
      <c r="K33" s="154"/>
      <c r="L33" s="147"/>
      <c r="S33" s="39"/>
      <c r="T33" s="39"/>
      <c r="U33" s="39"/>
      <c r="V33" s="39"/>
      <c r="W33" s="39"/>
      <c r="X33" s="39"/>
      <c r="Y33" s="39"/>
      <c r="Z33" s="39"/>
      <c r="AA33" s="39"/>
      <c r="AB33" s="39"/>
      <c r="AC33" s="39"/>
      <c r="AD33" s="39"/>
      <c r="AE33" s="39"/>
    </row>
    <row r="34" s="2" customFormat="1" ht="25.44" customHeight="1">
      <c r="A34" s="39"/>
      <c r="B34" s="45"/>
      <c r="C34" s="39"/>
      <c r="D34" s="155" t="s">
        <v>37</v>
      </c>
      <c r="E34" s="39"/>
      <c r="F34" s="39"/>
      <c r="G34" s="39"/>
      <c r="H34" s="39"/>
      <c r="I34" s="39"/>
      <c r="J34" s="156">
        <f>ROUND(J91, 2)</f>
        <v>0</v>
      </c>
      <c r="K34" s="39"/>
      <c r="L34" s="147"/>
      <c r="S34" s="39"/>
      <c r="T34" s="39"/>
      <c r="U34" s="39"/>
      <c r="V34" s="39"/>
      <c r="W34" s="39"/>
      <c r="X34" s="39"/>
      <c r="Y34" s="39"/>
      <c r="Z34" s="39"/>
      <c r="AA34" s="39"/>
      <c r="AB34" s="39"/>
      <c r="AC34" s="39"/>
      <c r="AD34" s="39"/>
      <c r="AE34" s="39"/>
    </row>
    <row r="35" s="2" customFormat="1" ht="6.96" customHeight="1">
      <c r="A35" s="39"/>
      <c r="B35" s="45"/>
      <c r="C35" s="39"/>
      <c r="D35" s="154"/>
      <c r="E35" s="154"/>
      <c r="F35" s="154"/>
      <c r="G35" s="154"/>
      <c r="H35" s="154"/>
      <c r="I35" s="154"/>
      <c r="J35" s="154"/>
      <c r="K35" s="154"/>
      <c r="L35" s="147"/>
      <c r="S35" s="39"/>
      <c r="T35" s="39"/>
      <c r="U35" s="39"/>
      <c r="V35" s="39"/>
      <c r="W35" s="39"/>
      <c r="X35" s="39"/>
      <c r="Y35" s="39"/>
      <c r="Z35" s="39"/>
      <c r="AA35" s="39"/>
      <c r="AB35" s="39"/>
      <c r="AC35" s="39"/>
      <c r="AD35" s="39"/>
      <c r="AE35" s="39"/>
    </row>
    <row r="36" s="2" customFormat="1" ht="14.4" customHeight="1">
      <c r="A36" s="39"/>
      <c r="B36" s="45"/>
      <c r="C36" s="39"/>
      <c r="D36" s="39"/>
      <c r="E36" s="39"/>
      <c r="F36" s="157" t="s">
        <v>39</v>
      </c>
      <c r="G36" s="39"/>
      <c r="H36" s="39"/>
      <c r="I36" s="157" t="s">
        <v>38</v>
      </c>
      <c r="J36" s="157" t="s">
        <v>40</v>
      </c>
      <c r="K36" s="39"/>
      <c r="L36" s="147"/>
      <c r="S36" s="39"/>
      <c r="T36" s="39"/>
      <c r="U36" s="39"/>
      <c r="V36" s="39"/>
      <c r="W36" s="39"/>
      <c r="X36" s="39"/>
      <c r="Y36" s="39"/>
      <c r="Z36" s="39"/>
      <c r="AA36" s="39"/>
      <c r="AB36" s="39"/>
      <c r="AC36" s="39"/>
      <c r="AD36" s="39"/>
      <c r="AE36" s="39"/>
    </row>
    <row r="37" s="2" customFormat="1" ht="14.4" customHeight="1">
      <c r="A37" s="39"/>
      <c r="B37" s="45"/>
      <c r="C37" s="39"/>
      <c r="D37" s="146" t="s">
        <v>41</v>
      </c>
      <c r="E37" s="144" t="s">
        <v>42</v>
      </c>
      <c r="F37" s="158">
        <f>ROUND((SUM(BE91:BE186)),  2)</f>
        <v>0</v>
      </c>
      <c r="G37" s="39"/>
      <c r="H37" s="39"/>
      <c r="I37" s="159">
        <v>0.20999999999999999</v>
      </c>
      <c r="J37" s="158">
        <f>ROUND(((SUM(BE91:BE186))*I37),  2)</f>
        <v>0</v>
      </c>
      <c r="K37" s="39"/>
      <c r="L37" s="147"/>
      <c r="S37" s="39"/>
      <c r="T37" s="39"/>
      <c r="U37" s="39"/>
      <c r="V37" s="39"/>
      <c r="W37" s="39"/>
      <c r="X37" s="39"/>
      <c r="Y37" s="39"/>
      <c r="Z37" s="39"/>
      <c r="AA37" s="39"/>
      <c r="AB37" s="39"/>
      <c r="AC37" s="39"/>
      <c r="AD37" s="39"/>
      <c r="AE37" s="39"/>
    </row>
    <row r="38" s="2" customFormat="1" ht="14.4" customHeight="1">
      <c r="A38" s="39"/>
      <c r="B38" s="45"/>
      <c r="C38" s="39"/>
      <c r="D38" s="39"/>
      <c r="E38" s="144" t="s">
        <v>43</v>
      </c>
      <c r="F38" s="158">
        <f>ROUND((SUM(BF91:BF186)),  2)</f>
        <v>0</v>
      </c>
      <c r="G38" s="39"/>
      <c r="H38" s="39"/>
      <c r="I38" s="159">
        <v>0.14999999999999999</v>
      </c>
      <c r="J38" s="158">
        <f>ROUND(((SUM(BF91:BF186))*I38),  2)</f>
        <v>0</v>
      </c>
      <c r="K38" s="39"/>
      <c r="L38" s="147"/>
      <c r="S38" s="39"/>
      <c r="T38" s="39"/>
      <c r="U38" s="39"/>
      <c r="V38" s="39"/>
      <c r="W38" s="39"/>
      <c r="X38" s="39"/>
      <c r="Y38" s="39"/>
      <c r="Z38" s="39"/>
      <c r="AA38" s="39"/>
      <c r="AB38" s="39"/>
      <c r="AC38" s="39"/>
      <c r="AD38" s="39"/>
      <c r="AE38" s="39"/>
    </row>
    <row r="39" hidden="1" s="2" customFormat="1" ht="14.4" customHeight="1">
      <c r="A39" s="39"/>
      <c r="B39" s="45"/>
      <c r="C39" s="39"/>
      <c r="D39" s="39"/>
      <c r="E39" s="144" t="s">
        <v>44</v>
      </c>
      <c r="F39" s="158">
        <f>ROUND((SUM(BG91:BG186)),  2)</f>
        <v>0</v>
      </c>
      <c r="G39" s="39"/>
      <c r="H39" s="39"/>
      <c r="I39" s="159">
        <v>0.20999999999999999</v>
      </c>
      <c r="J39" s="158">
        <f>0</f>
        <v>0</v>
      </c>
      <c r="K39" s="39"/>
      <c r="L39" s="147"/>
      <c r="S39" s="39"/>
      <c r="T39" s="39"/>
      <c r="U39" s="39"/>
      <c r="V39" s="39"/>
      <c r="W39" s="39"/>
      <c r="X39" s="39"/>
      <c r="Y39" s="39"/>
      <c r="Z39" s="39"/>
      <c r="AA39" s="39"/>
      <c r="AB39" s="39"/>
      <c r="AC39" s="39"/>
      <c r="AD39" s="39"/>
      <c r="AE39" s="39"/>
    </row>
    <row r="40" hidden="1" s="2" customFormat="1" ht="14.4" customHeight="1">
      <c r="A40" s="39"/>
      <c r="B40" s="45"/>
      <c r="C40" s="39"/>
      <c r="D40" s="39"/>
      <c r="E40" s="144" t="s">
        <v>45</v>
      </c>
      <c r="F40" s="158">
        <f>ROUND((SUM(BH91:BH186)),  2)</f>
        <v>0</v>
      </c>
      <c r="G40" s="39"/>
      <c r="H40" s="39"/>
      <c r="I40" s="159">
        <v>0.14999999999999999</v>
      </c>
      <c r="J40" s="158">
        <f>0</f>
        <v>0</v>
      </c>
      <c r="K40" s="39"/>
      <c r="L40" s="147"/>
      <c r="S40" s="39"/>
      <c r="T40" s="39"/>
      <c r="U40" s="39"/>
      <c r="V40" s="39"/>
      <c r="W40" s="39"/>
      <c r="X40" s="39"/>
      <c r="Y40" s="39"/>
      <c r="Z40" s="39"/>
      <c r="AA40" s="39"/>
      <c r="AB40" s="39"/>
      <c r="AC40" s="39"/>
      <c r="AD40" s="39"/>
      <c r="AE40" s="39"/>
    </row>
    <row r="41" hidden="1" s="2" customFormat="1" ht="14.4" customHeight="1">
      <c r="A41" s="39"/>
      <c r="B41" s="45"/>
      <c r="C41" s="39"/>
      <c r="D41" s="39"/>
      <c r="E41" s="144" t="s">
        <v>46</v>
      </c>
      <c r="F41" s="158">
        <f>ROUND((SUM(BI91:BI186)),  2)</f>
        <v>0</v>
      </c>
      <c r="G41" s="39"/>
      <c r="H41" s="39"/>
      <c r="I41" s="159">
        <v>0</v>
      </c>
      <c r="J41" s="158">
        <f>0</f>
        <v>0</v>
      </c>
      <c r="K41" s="39"/>
      <c r="L41" s="147"/>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147"/>
      <c r="S42" s="39"/>
      <c r="T42" s="39"/>
      <c r="U42" s="39"/>
      <c r="V42" s="39"/>
      <c r="W42" s="39"/>
      <c r="X42" s="39"/>
      <c r="Y42" s="39"/>
      <c r="Z42" s="39"/>
      <c r="AA42" s="39"/>
      <c r="AB42" s="39"/>
      <c r="AC42" s="39"/>
      <c r="AD42" s="39"/>
      <c r="AE42" s="39"/>
    </row>
    <row r="43" s="2" customFormat="1" ht="25.44" customHeight="1">
      <c r="A43" s="39"/>
      <c r="B43" s="45"/>
      <c r="C43" s="160"/>
      <c r="D43" s="161" t="s">
        <v>47</v>
      </c>
      <c r="E43" s="162"/>
      <c r="F43" s="162"/>
      <c r="G43" s="163" t="s">
        <v>48</v>
      </c>
      <c r="H43" s="164" t="s">
        <v>49</v>
      </c>
      <c r="I43" s="162"/>
      <c r="J43" s="165">
        <f>SUM(J34:J41)</f>
        <v>0</v>
      </c>
      <c r="K43" s="166"/>
      <c r="L43" s="147"/>
      <c r="S43" s="39"/>
      <c r="T43" s="39"/>
      <c r="U43" s="39"/>
      <c r="V43" s="39"/>
      <c r="W43" s="39"/>
      <c r="X43" s="39"/>
      <c r="Y43" s="39"/>
      <c r="Z43" s="39"/>
      <c r="AA43" s="39"/>
      <c r="AB43" s="39"/>
      <c r="AC43" s="39"/>
      <c r="AD43" s="39"/>
      <c r="AE43" s="39"/>
    </row>
    <row r="44" s="2" customFormat="1" ht="14.4" customHeight="1">
      <c r="A44" s="39"/>
      <c r="B44" s="167"/>
      <c r="C44" s="168"/>
      <c r="D44" s="168"/>
      <c r="E44" s="168"/>
      <c r="F44" s="168"/>
      <c r="G44" s="168"/>
      <c r="H44" s="168"/>
      <c r="I44" s="168"/>
      <c r="J44" s="168"/>
      <c r="K44" s="168"/>
      <c r="L44" s="147"/>
      <c r="S44" s="39"/>
      <c r="T44" s="39"/>
      <c r="U44" s="39"/>
      <c r="V44" s="39"/>
      <c r="W44" s="39"/>
      <c r="X44" s="39"/>
      <c r="Y44" s="39"/>
      <c r="Z44" s="39"/>
      <c r="AA44" s="39"/>
      <c r="AB44" s="39"/>
      <c r="AC44" s="39"/>
      <c r="AD44" s="39"/>
      <c r="AE44" s="39"/>
    </row>
    <row r="48" s="2" customFormat="1" ht="6.96" customHeight="1">
      <c r="A48" s="39"/>
      <c r="B48" s="169"/>
      <c r="C48" s="170"/>
      <c r="D48" s="170"/>
      <c r="E48" s="170"/>
      <c r="F48" s="170"/>
      <c r="G48" s="170"/>
      <c r="H48" s="170"/>
      <c r="I48" s="170"/>
      <c r="J48" s="170"/>
      <c r="K48" s="170"/>
      <c r="L48" s="147"/>
      <c r="S48" s="39"/>
      <c r="T48" s="39"/>
      <c r="U48" s="39"/>
      <c r="V48" s="39"/>
      <c r="W48" s="39"/>
      <c r="X48" s="39"/>
      <c r="Y48" s="39"/>
      <c r="Z48" s="39"/>
      <c r="AA48" s="39"/>
      <c r="AB48" s="39"/>
      <c r="AC48" s="39"/>
      <c r="AD48" s="39"/>
      <c r="AE48" s="39"/>
    </row>
    <row r="49" s="2" customFormat="1" ht="24.96" customHeight="1">
      <c r="A49" s="39"/>
      <c r="B49" s="40"/>
      <c r="C49" s="24" t="s">
        <v>154</v>
      </c>
      <c r="D49" s="41"/>
      <c r="E49" s="41"/>
      <c r="F49" s="41"/>
      <c r="G49" s="41"/>
      <c r="H49" s="41"/>
      <c r="I49" s="41"/>
      <c r="J49" s="41"/>
      <c r="K49" s="41"/>
      <c r="L49" s="147"/>
      <c r="S49" s="39"/>
      <c r="T49" s="39"/>
      <c r="U49" s="39"/>
      <c r="V49" s="39"/>
      <c r="W49" s="39"/>
      <c r="X49" s="39"/>
      <c r="Y49" s="39"/>
      <c r="Z49" s="39"/>
      <c r="AA49" s="39"/>
      <c r="AB49" s="39"/>
      <c r="AC49" s="39"/>
      <c r="AD49" s="39"/>
      <c r="AE49" s="39"/>
    </row>
    <row r="50" s="2" customFormat="1" ht="6.96" customHeight="1">
      <c r="A50" s="39"/>
      <c r="B50" s="40"/>
      <c r="C50" s="41"/>
      <c r="D50" s="41"/>
      <c r="E50" s="41"/>
      <c r="F50" s="41"/>
      <c r="G50" s="41"/>
      <c r="H50" s="41"/>
      <c r="I50" s="41"/>
      <c r="J50" s="41"/>
      <c r="K50" s="41"/>
      <c r="L50" s="147"/>
      <c r="S50" s="39"/>
      <c r="T50" s="39"/>
      <c r="U50" s="39"/>
      <c r="V50" s="39"/>
      <c r="W50" s="39"/>
      <c r="X50" s="39"/>
      <c r="Y50" s="39"/>
      <c r="Z50" s="39"/>
      <c r="AA50" s="39"/>
      <c r="AB50" s="39"/>
      <c r="AC50" s="39"/>
      <c r="AD50" s="39"/>
      <c r="AE50" s="39"/>
    </row>
    <row r="51" s="2" customFormat="1" ht="12" customHeight="1">
      <c r="A51" s="39"/>
      <c r="B51" s="40"/>
      <c r="C51" s="33" t="s">
        <v>16</v>
      </c>
      <c r="D51" s="41"/>
      <c r="E51" s="41"/>
      <c r="F51" s="41"/>
      <c r="G51" s="41"/>
      <c r="H51" s="41"/>
      <c r="I51" s="41"/>
      <c r="J51" s="41"/>
      <c r="K51" s="41"/>
      <c r="L51" s="147"/>
      <c r="S51" s="39"/>
      <c r="T51" s="39"/>
      <c r="U51" s="39"/>
      <c r="V51" s="39"/>
      <c r="W51" s="39"/>
      <c r="X51" s="39"/>
      <c r="Y51" s="39"/>
      <c r="Z51" s="39"/>
      <c r="AA51" s="39"/>
      <c r="AB51" s="39"/>
      <c r="AC51" s="39"/>
      <c r="AD51" s="39"/>
      <c r="AE51" s="39"/>
    </row>
    <row r="52" s="2" customFormat="1" ht="16.5" customHeight="1">
      <c r="A52" s="39"/>
      <c r="B52" s="40"/>
      <c r="C52" s="41"/>
      <c r="D52" s="41"/>
      <c r="E52" s="171" t="str">
        <f>E7</f>
        <v>Oprava geometrických parametrů koleje 2023 u ST Ústí nad Labem</v>
      </c>
      <c r="F52" s="33"/>
      <c r="G52" s="33"/>
      <c r="H52" s="33"/>
      <c r="I52" s="41"/>
      <c r="J52" s="41"/>
      <c r="K52" s="41"/>
      <c r="L52" s="147"/>
      <c r="S52" s="39"/>
      <c r="T52" s="39"/>
      <c r="U52" s="39"/>
      <c r="V52" s="39"/>
      <c r="W52" s="39"/>
      <c r="X52" s="39"/>
      <c r="Y52" s="39"/>
      <c r="Z52" s="39"/>
      <c r="AA52" s="39"/>
      <c r="AB52" s="39"/>
      <c r="AC52" s="39"/>
      <c r="AD52" s="39"/>
      <c r="AE52" s="39"/>
    </row>
    <row r="53" s="1" customFormat="1" ht="12" customHeight="1">
      <c r="B53" s="22"/>
      <c r="C53" s="33" t="s">
        <v>148</v>
      </c>
      <c r="D53" s="23"/>
      <c r="E53" s="23"/>
      <c r="F53" s="23"/>
      <c r="G53" s="23"/>
      <c r="H53" s="23"/>
      <c r="I53" s="23"/>
      <c r="J53" s="23"/>
      <c r="K53" s="23"/>
      <c r="L53" s="21"/>
    </row>
    <row r="54" s="1" customFormat="1" ht="16.5" customHeight="1">
      <c r="B54" s="22"/>
      <c r="C54" s="23"/>
      <c r="D54" s="23"/>
      <c r="E54" s="171" t="s">
        <v>581</v>
      </c>
      <c r="F54" s="23"/>
      <c r="G54" s="23"/>
      <c r="H54" s="23"/>
      <c r="I54" s="23"/>
      <c r="J54" s="23"/>
      <c r="K54" s="23"/>
      <c r="L54" s="21"/>
    </row>
    <row r="55" s="1" customFormat="1" ht="12" customHeight="1">
      <c r="B55" s="22"/>
      <c r="C55" s="33" t="s">
        <v>150</v>
      </c>
      <c r="D55" s="23"/>
      <c r="E55" s="23"/>
      <c r="F55" s="23"/>
      <c r="G55" s="23"/>
      <c r="H55" s="23"/>
      <c r="I55" s="23"/>
      <c r="J55" s="23"/>
      <c r="K55" s="23"/>
      <c r="L55" s="21"/>
    </row>
    <row r="56" s="2" customFormat="1" ht="16.5" customHeight="1">
      <c r="A56" s="39"/>
      <c r="B56" s="40"/>
      <c r="C56" s="41"/>
      <c r="D56" s="41"/>
      <c r="E56" s="172" t="s">
        <v>151</v>
      </c>
      <c r="F56" s="41"/>
      <c r="G56" s="41"/>
      <c r="H56" s="41"/>
      <c r="I56" s="41"/>
      <c r="J56" s="41"/>
      <c r="K56" s="41"/>
      <c r="L56" s="147"/>
      <c r="S56" s="39"/>
      <c r="T56" s="39"/>
      <c r="U56" s="39"/>
      <c r="V56" s="39"/>
      <c r="W56" s="39"/>
      <c r="X56" s="39"/>
      <c r="Y56" s="39"/>
      <c r="Z56" s="39"/>
      <c r="AA56" s="39"/>
      <c r="AB56" s="39"/>
      <c r="AC56" s="39"/>
      <c r="AD56" s="39"/>
      <c r="AE56" s="39"/>
    </row>
    <row r="57" s="2" customFormat="1" ht="12" customHeight="1">
      <c r="A57" s="39"/>
      <c r="B57" s="40"/>
      <c r="C57" s="33" t="s">
        <v>152</v>
      </c>
      <c r="D57" s="41"/>
      <c r="E57" s="41"/>
      <c r="F57" s="41"/>
      <c r="G57" s="41"/>
      <c r="H57" s="41"/>
      <c r="I57" s="41"/>
      <c r="J57" s="41"/>
      <c r="K57" s="41"/>
      <c r="L57" s="147"/>
      <c r="S57" s="39"/>
      <c r="T57" s="39"/>
      <c r="U57" s="39"/>
      <c r="V57" s="39"/>
      <c r="W57" s="39"/>
      <c r="X57" s="39"/>
      <c r="Y57" s="39"/>
      <c r="Z57" s="39"/>
      <c r="AA57" s="39"/>
      <c r="AB57" s="39"/>
      <c r="AC57" s="39"/>
      <c r="AD57" s="39"/>
      <c r="AE57" s="39"/>
    </row>
    <row r="58" s="2" customFormat="1" ht="16.5" customHeight="1">
      <c r="A58" s="39"/>
      <c r="B58" s="40"/>
      <c r="C58" s="41"/>
      <c r="D58" s="41"/>
      <c r="E58" s="70" t="str">
        <f>E13</f>
        <v>13 - SO 13 - PS Děčín východ</v>
      </c>
      <c r="F58" s="41"/>
      <c r="G58" s="41"/>
      <c r="H58" s="41"/>
      <c r="I58" s="41"/>
      <c r="J58" s="41"/>
      <c r="K58" s="41"/>
      <c r="L58" s="147"/>
      <c r="S58" s="39"/>
      <c r="T58" s="39"/>
      <c r="U58" s="39"/>
      <c r="V58" s="39"/>
      <c r="W58" s="39"/>
      <c r="X58" s="39"/>
      <c r="Y58" s="39"/>
      <c r="Z58" s="39"/>
      <c r="AA58" s="39"/>
      <c r="AB58" s="39"/>
      <c r="AC58" s="39"/>
      <c r="AD58" s="39"/>
      <c r="AE58" s="39"/>
    </row>
    <row r="59" s="2" customFormat="1" ht="6.96" customHeight="1">
      <c r="A59" s="39"/>
      <c r="B59" s="40"/>
      <c r="C59" s="41"/>
      <c r="D59" s="41"/>
      <c r="E59" s="41"/>
      <c r="F59" s="41"/>
      <c r="G59" s="41"/>
      <c r="H59" s="41"/>
      <c r="I59" s="41"/>
      <c r="J59" s="41"/>
      <c r="K59" s="41"/>
      <c r="L59" s="147"/>
      <c r="S59" s="39"/>
      <c r="T59" s="39"/>
      <c r="U59" s="39"/>
      <c r="V59" s="39"/>
      <c r="W59" s="39"/>
      <c r="X59" s="39"/>
      <c r="Y59" s="39"/>
      <c r="Z59" s="39"/>
      <c r="AA59" s="39"/>
      <c r="AB59" s="39"/>
      <c r="AC59" s="39"/>
      <c r="AD59" s="39"/>
      <c r="AE59" s="39"/>
    </row>
    <row r="60" s="2" customFormat="1" ht="12" customHeight="1">
      <c r="A60" s="39"/>
      <c r="B60" s="40"/>
      <c r="C60" s="33" t="s">
        <v>21</v>
      </c>
      <c r="D60" s="41"/>
      <c r="E60" s="41"/>
      <c r="F60" s="28" t="str">
        <f>F16</f>
        <v xml:space="preserve"> </v>
      </c>
      <c r="G60" s="41"/>
      <c r="H60" s="41"/>
      <c r="I60" s="33" t="s">
        <v>23</v>
      </c>
      <c r="J60" s="73" t="str">
        <f>IF(J16="","",J16)</f>
        <v>21. 2. 2023</v>
      </c>
      <c r="K60" s="41"/>
      <c r="L60" s="147"/>
      <c r="S60" s="39"/>
      <c r="T60" s="39"/>
      <c r="U60" s="39"/>
      <c r="V60" s="39"/>
      <c r="W60" s="39"/>
      <c r="X60" s="39"/>
      <c r="Y60" s="39"/>
      <c r="Z60" s="39"/>
      <c r="AA60" s="39"/>
      <c r="AB60" s="39"/>
      <c r="AC60" s="39"/>
      <c r="AD60" s="39"/>
      <c r="AE60" s="39"/>
    </row>
    <row r="61" s="2" customFormat="1" ht="6.96" customHeight="1">
      <c r="A61" s="39"/>
      <c r="B61" s="40"/>
      <c r="C61" s="41"/>
      <c r="D61" s="41"/>
      <c r="E61" s="41"/>
      <c r="F61" s="41"/>
      <c r="G61" s="41"/>
      <c r="H61" s="41"/>
      <c r="I61" s="41"/>
      <c r="J61" s="41"/>
      <c r="K61" s="41"/>
      <c r="L61" s="147"/>
      <c r="S61" s="39"/>
      <c r="T61" s="39"/>
      <c r="U61" s="39"/>
      <c r="V61" s="39"/>
      <c r="W61" s="39"/>
      <c r="X61" s="39"/>
      <c r="Y61" s="39"/>
      <c r="Z61" s="39"/>
      <c r="AA61" s="39"/>
      <c r="AB61" s="39"/>
      <c r="AC61" s="39"/>
      <c r="AD61" s="39"/>
      <c r="AE61" s="39"/>
    </row>
    <row r="62" s="2" customFormat="1" ht="15.15" customHeight="1">
      <c r="A62" s="39"/>
      <c r="B62" s="40"/>
      <c r="C62" s="33" t="s">
        <v>25</v>
      </c>
      <c r="D62" s="41"/>
      <c r="E62" s="41"/>
      <c r="F62" s="28" t="str">
        <f>E19</f>
        <v>OŘ Ústí nad Labem</v>
      </c>
      <c r="G62" s="41"/>
      <c r="H62" s="41"/>
      <c r="I62" s="33" t="s">
        <v>31</v>
      </c>
      <c r="J62" s="37" t="str">
        <f>E25</f>
        <v xml:space="preserve"> </v>
      </c>
      <c r="K62" s="41"/>
      <c r="L62" s="147"/>
      <c r="S62" s="39"/>
      <c r="T62" s="39"/>
      <c r="U62" s="39"/>
      <c r="V62" s="39"/>
      <c r="W62" s="39"/>
      <c r="X62" s="39"/>
      <c r="Y62" s="39"/>
      <c r="Z62" s="39"/>
      <c r="AA62" s="39"/>
      <c r="AB62" s="39"/>
      <c r="AC62" s="39"/>
      <c r="AD62" s="39"/>
      <c r="AE62" s="39"/>
    </row>
    <row r="63" s="2" customFormat="1" ht="15.15" customHeight="1">
      <c r="A63" s="39"/>
      <c r="B63" s="40"/>
      <c r="C63" s="33" t="s">
        <v>29</v>
      </c>
      <c r="D63" s="41"/>
      <c r="E63" s="41"/>
      <c r="F63" s="28" t="str">
        <f>IF(E22="","",E22)</f>
        <v>Vyplň údaj</v>
      </c>
      <c r="G63" s="41"/>
      <c r="H63" s="41"/>
      <c r="I63" s="33" t="s">
        <v>33</v>
      </c>
      <c r="J63" s="37" t="str">
        <f>E28</f>
        <v>Tomáš Šrédl</v>
      </c>
      <c r="K63" s="41"/>
      <c r="L63" s="147"/>
      <c r="S63" s="39"/>
      <c r="T63" s="39"/>
      <c r="U63" s="39"/>
      <c r="V63" s="39"/>
      <c r="W63" s="39"/>
      <c r="X63" s="39"/>
      <c r="Y63" s="39"/>
      <c r="Z63" s="39"/>
      <c r="AA63" s="39"/>
      <c r="AB63" s="39"/>
      <c r="AC63" s="39"/>
      <c r="AD63" s="39"/>
      <c r="AE63" s="39"/>
    </row>
    <row r="64" s="2" customFormat="1" ht="10.32" customHeight="1">
      <c r="A64" s="39"/>
      <c r="B64" s="40"/>
      <c r="C64" s="41"/>
      <c r="D64" s="41"/>
      <c r="E64" s="41"/>
      <c r="F64" s="41"/>
      <c r="G64" s="41"/>
      <c r="H64" s="41"/>
      <c r="I64" s="41"/>
      <c r="J64" s="41"/>
      <c r="K64" s="41"/>
      <c r="L64" s="147"/>
      <c r="S64" s="39"/>
      <c r="T64" s="39"/>
      <c r="U64" s="39"/>
      <c r="V64" s="39"/>
      <c r="W64" s="39"/>
      <c r="X64" s="39"/>
      <c r="Y64" s="39"/>
      <c r="Z64" s="39"/>
      <c r="AA64" s="39"/>
      <c r="AB64" s="39"/>
      <c r="AC64" s="39"/>
      <c r="AD64" s="39"/>
      <c r="AE64" s="39"/>
    </row>
    <row r="65" s="2" customFormat="1" ht="29.28" customHeight="1">
      <c r="A65" s="39"/>
      <c r="B65" s="40"/>
      <c r="C65" s="173" t="s">
        <v>155</v>
      </c>
      <c r="D65" s="174"/>
      <c r="E65" s="174"/>
      <c r="F65" s="174"/>
      <c r="G65" s="174"/>
      <c r="H65" s="174"/>
      <c r="I65" s="174"/>
      <c r="J65" s="175" t="s">
        <v>156</v>
      </c>
      <c r="K65" s="174"/>
      <c r="L65" s="147"/>
      <c r="S65" s="39"/>
      <c r="T65" s="39"/>
      <c r="U65" s="39"/>
      <c r="V65" s="39"/>
      <c r="W65" s="39"/>
      <c r="X65" s="39"/>
      <c r="Y65" s="39"/>
      <c r="Z65" s="39"/>
      <c r="AA65" s="39"/>
      <c r="AB65" s="39"/>
      <c r="AC65" s="39"/>
      <c r="AD65" s="39"/>
      <c r="AE65" s="39"/>
    </row>
    <row r="66" s="2" customFormat="1" ht="10.32" customHeight="1">
      <c r="A66" s="39"/>
      <c r="B66" s="40"/>
      <c r="C66" s="41"/>
      <c r="D66" s="41"/>
      <c r="E66" s="41"/>
      <c r="F66" s="41"/>
      <c r="G66" s="41"/>
      <c r="H66" s="41"/>
      <c r="I66" s="41"/>
      <c r="J66" s="41"/>
      <c r="K66" s="41"/>
      <c r="L66" s="147"/>
      <c r="S66" s="39"/>
      <c r="T66" s="39"/>
      <c r="U66" s="39"/>
      <c r="V66" s="39"/>
      <c r="W66" s="39"/>
      <c r="X66" s="39"/>
      <c r="Y66" s="39"/>
      <c r="Z66" s="39"/>
      <c r="AA66" s="39"/>
      <c r="AB66" s="39"/>
      <c r="AC66" s="39"/>
      <c r="AD66" s="39"/>
      <c r="AE66" s="39"/>
    </row>
    <row r="67" s="2" customFormat="1" ht="22.8" customHeight="1">
      <c r="A67" s="39"/>
      <c r="B67" s="40"/>
      <c r="C67" s="176" t="s">
        <v>69</v>
      </c>
      <c r="D67" s="41"/>
      <c r="E67" s="41"/>
      <c r="F67" s="41"/>
      <c r="G67" s="41"/>
      <c r="H67" s="41"/>
      <c r="I67" s="41"/>
      <c r="J67" s="103">
        <f>J91</f>
        <v>0</v>
      </c>
      <c r="K67" s="41"/>
      <c r="L67" s="147"/>
      <c r="S67" s="39"/>
      <c r="T67" s="39"/>
      <c r="U67" s="39"/>
      <c r="V67" s="39"/>
      <c r="W67" s="39"/>
      <c r="X67" s="39"/>
      <c r="Y67" s="39"/>
      <c r="Z67" s="39"/>
      <c r="AA67" s="39"/>
      <c r="AB67" s="39"/>
      <c r="AC67" s="39"/>
      <c r="AD67" s="39"/>
      <c r="AE67" s="39"/>
      <c r="AU67" s="18" t="s">
        <v>157</v>
      </c>
    </row>
    <row r="68" s="2" customFormat="1" ht="21.84" customHeight="1">
      <c r="A68" s="39"/>
      <c r="B68" s="40"/>
      <c r="C68" s="41"/>
      <c r="D68" s="41"/>
      <c r="E68" s="41"/>
      <c r="F68" s="41"/>
      <c r="G68" s="41"/>
      <c r="H68" s="41"/>
      <c r="I68" s="41"/>
      <c r="J68" s="41"/>
      <c r="K68" s="41"/>
      <c r="L68" s="147"/>
      <c r="S68" s="39"/>
      <c r="T68" s="39"/>
      <c r="U68" s="39"/>
      <c r="V68" s="39"/>
      <c r="W68" s="39"/>
      <c r="X68" s="39"/>
      <c r="Y68" s="39"/>
      <c r="Z68" s="39"/>
      <c r="AA68" s="39"/>
      <c r="AB68" s="39"/>
      <c r="AC68" s="39"/>
      <c r="AD68" s="39"/>
      <c r="AE68" s="39"/>
    </row>
    <row r="69" s="2" customFormat="1" ht="6.96" customHeight="1">
      <c r="A69" s="39"/>
      <c r="B69" s="60"/>
      <c r="C69" s="61"/>
      <c r="D69" s="61"/>
      <c r="E69" s="61"/>
      <c r="F69" s="61"/>
      <c r="G69" s="61"/>
      <c r="H69" s="61"/>
      <c r="I69" s="61"/>
      <c r="J69" s="61"/>
      <c r="K69" s="61"/>
      <c r="L69" s="147"/>
      <c r="S69" s="39"/>
      <c r="T69" s="39"/>
      <c r="U69" s="39"/>
      <c r="V69" s="39"/>
      <c r="W69" s="39"/>
      <c r="X69" s="39"/>
      <c r="Y69" s="39"/>
      <c r="Z69" s="39"/>
      <c r="AA69" s="39"/>
      <c r="AB69" s="39"/>
      <c r="AC69" s="39"/>
      <c r="AD69" s="39"/>
      <c r="AE69" s="39"/>
    </row>
    <row r="73" s="2" customFormat="1" ht="6.96" customHeight="1">
      <c r="A73" s="39"/>
      <c r="B73" s="62"/>
      <c r="C73" s="63"/>
      <c r="D73" s="63"/>
      <c r="E73" s="63"/>
      <c r="F73" s="63"/>
      <c r="G73" s="63"/>
      <c r="H73" s="63"/>
      <c r="I73" s="63"/>
      <c r="J73" s="63"/>
      <c r="K73" s="63"/>
      <c r="L73" s="147"/>
      <c r="S73" s="39"/>
      <c r="T73" s="39"/>
      <c r="U73" s="39"/>
      <c r="V73" s="39"/>
      <c r="W73" s="39"/>
      <c r="X73" s="39"/>
      <c r="Y73" s="39"/>
      <c r="Z73" s="39"/>
      <c r="AA73" s="39"/>
      <c r="AB73" s="39"/>
      <c r="AC73" s="39"/>
      <c r="AD73" s="39"/>
      <c r="AE73" s="39"/>
    </row>
    <row r="74" s="2" customFormat="1" ht="24.96" customHeight="1">
      <c r="A74" s="39"/>
      <c r="B74" s="40"/>
      <c r="C74" s="24" t="s">
        <v>160</v>
      </c>
      <c r="D74" s="41"/>
      <c r="E74" s="41"/>
      <c r="F74" s="41"/>
      <c r="G74" s="41"/>
      <c r="H74" s="41"/>
      <c r="I74" s="41"/>
      <c r="J74" s="41"/>
      <c r="K74" s="41"/>
      <c r="L74" s="147"/>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47"/>
      <c r="S75" s="39"/>
      <c r="T75" s="39"/>
      <c r="U75" s="39"/>
      <c r="V75" s="39"/>
      <c r="W75" s="39"/>
      <c r="X75" s="39"/>
      <c r="Y75" s="39"/>
      <c r="Z75" s="39"/>
      <c r="AA75" s="39"/>
      <c r="AB75" s="39"/>
      <c r="AC75" s="39"/>
      <c r="AD75" s="39"/>
      <c r="AE75" s="39"/>
    </row>
    <row r="76" s="2" customFormat="1" ht="12" customHeight="1">
      <c r="A76" s="39"/>
      <c r="B76" s="40"/>
      <c r="C76" s="33" t="s">
        <v>16</v>
      </c>
      <c r="D76" s="41"/>
      <c r="E76" s="41"/>
      <c r="F76" s="41"/>
      <c r="G76" s="41"/>
      <c r="H76" s="41"/>
      <c r="I76" s="41"/>
      <c r="J76" s="41"/>
      <c r="K76" s="41"/>
      <c r="L76" s="147"/>
      <c r="S76" s="39"/>
      <c r="T76" s="39"/>
      <c r="U76" s="39"/>
      <c r="V76" s="39"/>
      <c r="W76" s="39"/>
      <c r="X76" s="39"/>
      <c r="Y76" s="39"/>
      <c r="Z76" s="39"/>
      <c r="AA76" s="39"/>
      <c r="AB76" s="39"/>
      <c r="AC76" s="39"/>
      <c r="AD76" s="39"/>
      <c r="AE76" s="39"/>
    </row>
    <row r="77" s="2" customFormat="1" ht="16.5" customHeight="1">
      <c r="A77" s="39"/>
      <c r="B77" s="40"/>
      <c r="C77" s="41"/>
      <c r="D77" s="41"/>
      <c r="E77" s="171" t="str">
        <f>E7</f>
        <v>Oprava geometrických parametrů koleje 2023 u ST Ústí nad Labem</v>
      </c>
      <c r="F77" s="33"/>
      <c r="G77" s="33"/>
      <c r="H77" s="33"/>
      <c r="I77" s="41"/>
      <c r="J77" s="41"/>
      <c r="K77" s="41"/>
      <c r="L77" s="147"/>
      <c r="S77" s="39"/>
      <c r="T77" s="39"/>
      <c r="U77" s="39"/>
      <c r="V77" s="39"/>
      <c r="W77" s="39"/>
      <c r="X77" s="39"/>
      <c r="Y77" s="39"/>
      <c r="Z77" s="39"/>
      <c r="AA77" s="39"/>
      <c r="AB77" s="39"/>
      <c r="AC77" s="39"/>
      <c r="AD77" s="39"/>
      <c r="AE77" s="39"/>
    </row>
    <row r="78" s="1" customFormat="1" ht="12" customHeight="1">
      <c r="B78" s="22"/>
      <c r="C78" s="33" t="s">
        <v>148</v>
      </c>
      <c r="D78" s="23"/>
      <c r="E78" s="23"/>
      <c r="F78" s="23"/>
      <c r="G78" s="23"/>
      <c r="H78" s="23"/>
      <c r="I78" s="23"/>
      <c r="J78" s="23"/>
      <c r="K78" s="23"/>
      <c r="L78" s="21"/>
    </row>
    <row r="79" s="1" customFormat="1" ht="16.5" customHeight="1">
      <c r="B79" s="22"/>
      <c r="C79" s="23"/>
      <c r="D79" s="23"/>
      <c r="E79" s="171" t="s">
        <v>581</v>
      </c>
      <c r="F79" s="23"/>
      <c r="G79" s="23"/>
      <c r="H79" s="23"/>
      <c r="I79" s="23"/>
      <c r="J79" s="23"/>
      <c r="K79" s="23"/>
      <c r="L79" s="21"/>
    </row>
    <row r="80" s="1" customFormat="1" ht="12" customHeight="1">
      <c r="B80" s="22"/>
      <c r="C80" s="33" t="s">
        <v>150</v>
      </c>
      <c r="D80" s="23"/>
      <c r="E80" s="23"/>
      <c r="F80" s="23"/>
      <c r="G80" s="23"/>
      <c r="H80" s="23"/>
      <c r="I80" s="23"/>
      <c r="J80" s="23"/>
      <c r="K80" s="23"/>
      <c r="L80" s="21"/>
    </row>
    <row r="81" s="2" customFormat="1" ht="16.5" customHeight="1">
      <c r="A81" s="39"/>
      <c r="B81" s="40"/>
      <c r="C81" s="41"/>
      <c r="D81" s="41"/>
      <c r="E81" s="172" t="s">
        <v>151</v>
      </c>
      <c r="F81" s="41"/>
      <c r="G81" s="41"/>
      <c r="H81" s="41"/>
      <c r="I81" s="41"/>
      <c r="J81" s="41"/>
      <c r="K81" s="41"/>
      <c r="L81" s="147"/>
      <c r="S81" s="39"/>
      <c r="T81" s="39"/>
      <c r="U81" s="39"/>
      <c r="V81" s="39"/>
      <c r="W81" s="39"/>
      <c r="X81" s="39"/>
      <c r="Y81" s="39"/>
      <c r="Z81" s="39"/>
      <c r="AA81" s="39"/>
      <c r="AB81" s="39"/>
      <c r="AC81" s="39"/>
      <c r="AD81" s="39"/>
      <c r="AE81" s="39"/>
    </row>
    <row r="82" s="2" customFormat="1" ht="12" customHeight="1">
      <c r="A82" s="39"/>
      <c r="B82" s="40"/>
      <c r="C82" s="33" t="s">
        <v>152</v>
      </c>
      <c r="D82" s="41"/>
      <c r="E82" s="41"/>
      <c r="F82" s="41"/>
      <c r="G82" s="41"/>
      <c r="H82" s="41"/>
      <c r="I82" s="41"/>
      <c r="J82" s="41"/>
      <c r="K82" s="41"/>
      <c r="L82" s="147"/>
      <c r="S82" s="39"/>
      <c r="T82" s="39"/>
      <c r="U82" s="39"/>
      <c r="V82" s="39"/>
      <c r="W82" s="39"/>
      <c r="X82" s="39"/>
      <c r="Y82" s="39"/>
      <c r="Z82" s="39"/>
      <c r="AA82" s="39"/>
      <c r="AB82" s="39"/>
      <c r="AC82" s="39"/>
      <c r="AD82" s="39"/>
      <c r="AE82" s="39"/>
    </row>
    <row r="83" s="2" customFormat="1" ht="16.5" customHeight="1">
      <c r="A83" s="39"/>
      <c r="B83" s="40"/>
      <c r="C83" s="41"/>
      <c r="D83" s="41"/>
      <c r="E83" s="70" t="str">
        <f>E13</f>
        <v>13 - SO 13 - PS Děčín východ</v>
      </c>
      <c r="F83" s="41"/>
      <c r="G83" s="41"/>
      <c r="H83" s="41"/>
      <c r="I83" s="41"/>
      <c r="J83" s="41"/>
      <c r="K83" s="41"/>
      <c r="L83" s="147"/>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47"/>
      <c r="S84" s="39"/>
      <c r="T84" s="39"/>
      <c r="U84" s="39"/>
      <c r="V84" s="39"/>
      <c r="W84" s="39"/>
      <c r="X84" s="39"/>
      <c r="Y84" s="39"/>
      <c r="Z84" s="39"/>
      <c r="AA84" s="39"/>
      <c r="AB84" s="39"/>
      <c r="AC84" s="39"/>
      <c r="AD84" s="39"/>
      <c r="AE84" s="39"/>
    </row>
    <row r="85" s="2" customFormat="1" ht="12" customHeight="1">
      <c r="A85" s="39"/>
      <c r="B85" s="40"/>
      <c r="C85" s="33" t="s">
        <v>21</v>
      </c>
      <c r="D85" s="41"/>
      <c r="E85" s="41"/>
      <c r="F85" s="28" t="str">
        <f>F16</f>
        <v xml:space="preserve"> </v>
      </c>
      <c r="G85" s="41"/>
      <c r="H85" s="41"/>
      <c r="I85" s="33" t="s">
        <v>23</v>
      </c>
      <c r="J85" s="73" t="str">
        <f>IF(J16="","",J16)</f>
        <v>21. 2. 2023</v>
      </c>
      <c r="K85" s="41"/>
      <c r="L85" s="147"/>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41"/>
      <c r="J86" s="41"/>
      <c r="K86" s="41"/>
      <c r="L86" s="147"/>
      <c r="S86" s="39"/>
      <c r="T86" s="39"/>
      <c r="U86" s="39"/>
      <c r="V86" s="39"/>
      <c r="W86" s="39"/>
      <c r="X86" s="39"/>
      <c r="Y86" s="39"/>
      <c r="Z86" s="39"/>
      <c r="AA86" s="39"/>
      <c r="AB86" s="39"/>
      <c r="AC86" s="39"/>
      <c r="AD86" s="39"/>
      <c r="AE86" s="39"/>
    </row>
    <row r="87" s="2" customFormat="1" ht="15.15" customHeight="1">
      <c r="A87" s="39"/>
      <c r="B87" s="40"/>
      <c r="C87" s="33" t="s">
        <v>25</v>
      </c>
      <c r="D87" s="41"/>
      <c r="E87" s="41"/>
      <c r="F87" s="28" t="str">
        <f>E19</f>
        <v>OŘ Ústí nad Labem</v>
      </c>
      <c r="G87" s="41"/>
      <c r="H87" s="41"/>
      <c r="I87" s="33" t="s">
        <v>31</v>
      </c>
      <c r="J87" s="37" t="str">
        <f>E25</f>
        <v xml:space="preserve"> </v>
      </c>
      <c r="K87" s="41"/>
      <c r="L87" s="147"/>
      <c r="S87" s="39"/>
      <c r="T87" s="39"/>
      <c r="U87" s="39"/>
      <c r="V87" s="39"/>
      <c r="W87" s="39"/>
      <c r="X87" s="39"/>
      <c r="Y87" s="39"/>
      <c r="Z87" s="39"/>
      <c r="AA87" s="39"/>
      <c r="AB87" s="39"/>
      <c r="AC87" s="39"/>
      <c r="AD87" s="39"/>
      <c r="AE87" s="39"/>
    </row>
    <row r="88" s="2" customFormat="1" ht="15.15" customHeight="1">
      <c r="A88" s="39"/>
      <c r="B88" s="40"/>
      <c r="C88" s="33" t="s">
        <v>29</v>
      </c>
      <c r="D88" s="41"/>
      <c r="E88" s="41"/>
      <c r="F88" s="28" t="str">
        <f>IF(E22="","",E22)</f>
        <v>Vyplň údaj</v>
      </c>
      <c r="G88" s="41"/>
      <c r="H88" s="41"/>
      <c r="I88" s="33" t="s">
        <v>33</v>
      </c>
      <c r="J88" s="37" t="str">
        <f>E28</f>
        <v>Tomáš Šrédl</v>
      </c>
      <c r="K88" s="41"/>
      <c r="L88" s="147"/>
      <c r="S88" s="39"/>
      <c r="T88" s="39"/>
      <c r="U88" s="39"/>
      <c r="V88" s="39"/>
      <c r="W88" s="39"/>
      <c r="X88" s="39"/>
      <c r="Y88" s="39"/>
      <c r="Z88" s="39"/>
      <c r="AA88" s="39"/>
      <c r="AB88" s="39"/>
      <c r="AC88" s="39"/>
      <c r="AD88" s="39"/>
      <c r="AE88" s="39"/>
    </row>
    <row r="89" s="2" customFormat="1" ht="10.32" customHeight="1">
      <c r="A89" s="39"/>
      <c r="B89" s="40"/>
      <c r="C89" s="41"/>
      <c r="D89" s="41"/>
      <c r="E89" s="41"/>
      <c r="F89" s="41"/>
      <c r="G89" s="41"/>
      <c r="H89" s="41"/>
      <c r="I89" s="41"/>
      <c r="J89" s="41"/>
      <c r="K89" s="41"/>
      <c r="L89" s="147"/>
      <c r="S89" s="39"/>
      <c r="T89" s="39"/>
      <c r="U89" s="39"/>
      <c r="V89" s="39"/>
      <c r="W89" s="39"/>
      <c r="X89" s="39"/>
      <c r="Y89" s="39"/>
      <c r="Z89" s="39"/>
      <c r="AA89" s="39"/>
      <c r="AB89" s="39"/>
      <c r="AC89" s="39"/>
      <c r="AD89" s="39"/>
      <c r="AE89" s="39"/>
    </row>
    <row r="90" s="11" customFormat="1" ht="29.28" customHeight="1">
      <c r="A90" s="188"/>
      <c r="B90" s="189"/>
      <c r="C90" s="190" t="s">
        <v>161</v>
      </c>
      <c r="D90" s="191" t="s">
        <v>56</v>
      </c>
      <c r="E90" s="191" t="s">
        <v>52</v>
      </c>
      <c r="F90" s="191" t="s">
        <v>53</v>
      </c>
      <c r="G90" s="191" t="s">
        <v>162</v>
      </c>
      <c r="H90" s="191" t="s">
        <v>163</v>
      </c>
      <c r="I90" s="191" t="s">
        <v>164</v>
      </c>
      <c r="J90" s="191" t="s">
        <v>156</v>
      </c>
      <c r="K90" s="192" t="s">
        <v>165</v>
      </c>
      <c r="L90" s="193"/>
      <c r="M90" s="93" t="s">
        <v>19</v>
      </c>
      <c r="N90" s="94" t="s">
        <v>41</v>
      </c>
      <c r="O90" s="94" t="s">
        <v>166</v>
      </c>
      <c r="P90" s="94" t="s">
        <v>167</v>
      </c>
      <c r="Q90" s="94" t="s">
        <v>168</v>
      </c>
      <c r="R90" s="94" t="s">
        <v>169</v>
      </c>
      <c r="S90" s="94" t="s">
        <v>170</v>
      </c>
      <c r="T90" s="95" t="s">
        <v>171</v>
      </c>
      <c r="U90" s="188"/>
      <c r="V90" s="188"/>
      <c r="W90" s="188"/>
      <c r="X90" s="188"/>
      <c r="Y90" s="188"/>
      <c r="Z90" s="188"/>
      <c r="AA90" s="188"/>
      <c r="AB90" s="188"/>
      <c r="AC90" s="188"/>
      <c r="AD90" s="188"/>
      <c r="AE90" s="188"/>
    </row>
    <row r="91" s="2" customFormat="1" ht="22.8" customHeight="1">
      <c r="A91" s="39"/>
      <c r="B91" s="40"/>
      <c r="C91" s="100" t="s">
        <v>172</v>
      </c>
      <c r="D91" s="41"/>
      <c r="E91" s="41"/>
      <c r="F91" s="41"/>
      <c r="G91" s="41"/>
      <c r="H91" s="41"/>
      <c r="I91" s="41"/>
      <c r="J91" s="194">
        <f>BK91</f>
        <v>0</v>
      </c>
      <c r="K91" s="41"/>
      <c r="L91" s="45"/>
      <c r="M91" s="96"/>
      <c r="N91" s="195"/>
      <c r="O91" s="97"/>
      <c r="P91" s="196">
        <f>SUM(P92:P186)</f>
        <v>0</v>
      </c>
      <c r="Q91" s="97"/>
      <c r="R91" s="196">
        <f>SUM(R92:R186)</f>
        <v>1078.8726400000001</v>
      </c>
      <c r="S91" s="97"/>
      <c r="T91" s="197">
        <f>SUM(T92:T186)</f>
        <v>0</v>
      </c>
      <c r="U91" s="39"/>
      <c r="V91" s="39"/>
      <c r="W91" s="39"/>
      <c r="X91" s="39"/>
      <c r="Y91" s="39"/>
      <c r="Z91" s="39"/>
      <c r="AA91" s="39"/>
      <c r="AB91" s="39"/>
      <c r="AC91" s="39"/>
      <c r="AD91" s="39"/>
      <c r="AE91" s="39"/>
      <c r="AT91" s="18" t="s">
        <v>70</v>
      </c>
      <c r="AU91" s="18" t="s">
        <v>157</v>
      </c>
      <c r="BK91" s="198">
        <f>SUM(BK92:BK186)</f>
        <v>0</v>
      </c>
    </row>
    <row r="92" s="2" customFormat="1" ht="66.75" customHeight="1">
      <c r="A92" s="39"/>
      <c r="B92" s="40"/>
      <c r="C92" s="215" t="s">
        <v>78</v>
      </c>
      <c r="D92" s="215" t="s">
        <v>178</v>
      </c>
      <c r="E92" s="216" t="s">
        <v>179</v>
      </c>
      <c r="F92" s="217" t="s">
        <v>793</v>
      </c>
      <c r="G92" s="218" t="s">
        <v>181</v>
      </c>
      <c r="H92" s="219">
        <v>10.51</v>
      </c>
      <c r="I92" s="220"/>
      <c r="J92" s="221">
        <f>ROUND(I92*H92,2)</f>
        <v>0</v>
      </c>
      <c r="K92" s="217" t="s">
        <v>182</v>
      </c>
      <c r="L92" s="45"/>
      <c r="M92" s="222" t="s">
        <v>19</v>
      </c>
      <c r="N92" s="223" t="s">
        <v>42</v>
      </c>
      <c r="O92" s="85"/>
      <c r="P92" s="224">
        <f>O92*H92</f>
        <v>0</v>
      </c>
      <c r="Q92" s="224">
        <v>0</v>
      </c>
      <c r="R92" s="224">
        <f>Q92*H92</f>
        <v>0</v>
      </c>
      <c r="S92" s="224">
        <v>0</v>
      </c>
      <c r="T92" s="225">
        <f>S92*H92</f>
        <v>0</v>
      </c>
      <c r="U92" s="39"/>
      <c r="V92" s="39"/>
      <c r="W92" s="39"/>
      <c r="X92" s="39"/>
      <c r="Y92" s="39"/>
      <c r="Z92" s="39"/>
      <c r="AA92" s="39"/>
      <c r="AB92" s="39"/>
      <c r="AC92" s="39"/>
      <c r="AD92" s="39"/>
      <c r="AE92" s="39"/>
      <c r="AR92" s="226" t="s">
        <v>118</v>
      </c>
      <c r="AT92" s="226" t="s">
        <v>178</v>
      </c>
      <c r="AU92" s="226" t="s">
        <v>71</v>
      </c>
      <c r="AY92" s="18" t="s">
        <v>175</v>
      </c>
      <c r="BE92" s="227">
        <f>IF(N92="základní",J92,0)</f>
        <v>0</v>
      </c>
      <c r="BF92" s="227">
        <f>IF(N92="snížená",J92,0)</f>
        <v>0</v>
      </c>
      <c r="BG92" s="227">
        <f>IF(N92="zákl. přenesená",J92,0)</f>
        <v>0</v>
      </c>
      <c r="BH92" s="227">
        <f>IF(N92="sníž. přenesená",J92,0)</f>
        <v>0</v>
      </c>
      <c r="BI92" s="227">
        <f>IF(N92="nulová",J92,0)</f>
        <v>0</v>
      </c>
      <c r="BJ92" s="18" t="s">
        <v>78</v>
      </c>
      <c r="BK92" s="227">
        <f>ROUND(I92*H92,2)</f>
        <v>0</v>
      </c>
      <c r="BL92" s="18" t="s">
        <v>118</v>
      </c>
      <c r="BM92" s="226" t="s">
        <v>794</v>
      </c>
    </row>
    <row r="93" s="13" customFormat="1">
      <c r="A93" s="13"/>
      <c r="B93" s="228"/>
      <c r="C93" s="229"/>
      <c r="D93" s="230" t="s">
        <v>184</v>
      </c>
      <c r="E93" s="231" t="s">
        <v>19</v>
      </c>
      <c r="F93" s="232" t="s">
        <v>795</v>
      </c>
      <c r="G93" s="229"/>
      <c r="H93" s="233">
        <v>0.34999999999999998</v>
      </c>
      <c r="I93" s="234"/>
      <c r="J93" s="229"/>
      <c r="K93" s="229"/>
      <c r="L93" s="235"/>
      <c r="M93" s="236"/>
      <c r="N93" s="237"/>
      <c r="O93" s="237"/>
      <c r="P93" s="237"/>
      <c r="Q93" s="237"/>
      <c r="R93" s="237"/>
      <c r="S93" s="237"/>
      <c r="T93" s="238"/>
      <c r="U93" s="13"/>
      <c r="V93" s="13"/>
      <c r="W93" s="13"/>
      <c r="X93" s="13"/>
      <c r="Y93" s="13"/>
      <c r="Z93" s="13"/>
      <c r="AA93" s="13"/>
      <c r="AB93" s="13"/>
      <c r="AC93" s="13"/>
      <c r="AD93" s="13"/>
      <c r="AE93" s="13"/>
      <c r="AT93" s="239" t="s">
        <v>184</v>
      </c>
      <c r="AU93" s="239" t="s">
        <v>71</v>
      </c>
      <c r="AV93" s="13" t="s">
        <v>80</v>
      </c>
      <c r="AW93" s="13" t="s">
        <v>32</v>
      </c>
      <c r="AX93" s="13" t="s">
        <v>71</v>
      </c>
      <c r="AY93" s="239" t="s">
        <v>175</v>
      </c>
    </row>
    <row r="94" s="13" customFormat="1">
      <c r="A94" s="13"/>
      <c r="B94" s="228"/>
      <c r="C94" s="229"/>
      <c r="D94" s="230" t="s">
        <v>184</v>
      </c>
      <c r="E94" s="231" t="s">
        <v>19</v>
      </c>
      <c r="F94" s="232" t="s">
        <v>796</v>
      </c>
      <c r="G94" s="229"/>
      <c r="H94" s="233">
        <v>0.29999999999999999</v>
      </c>
      <c r="I94" s="234"/>
      <c r="J94" s="229"/>
      <c r="K94" s="229"/>
      <c r="L94" s="235"/>
      <c r="M94" s="236"/>
      <c r="N94" s="237"/>
      <c r="O94" s="237"/>
      <c r="P94" s="237"/>
      <c r="Q94" s="237"/>
      <c r="R94" s="237"/>
      <c r="S94" s="237"/>
      <c r="T94" s="238"/>
      <c r="U94" s="13"/>
      <c r="V94" s="13"/>
      <c r="W94" s="13"/>
      <c r="X94" s="13"/>
      <c r="Y94" s="13"/>
      <c r="Z94" s="13"/>
      <c r="AA94" s="13"/>
      <c r="AB94" s="13"/>
      <c r="AC94" s="13"/>
      <c r="AD94" s="13"/>
      <c r="AE94" s="13"/>
      <c r="AT94" s="239" t="s">
        <v>184</v>
      </c>
      <c r="AU94" s="239" t="s">
        <v>71</v>
      </c>
      <c r="AV94" s="13" t="s">
        <v>80</v>
      </c>
      <c r="AW94" s="13" t="s">
        <v>32</v>
      </c>
      <c r="AX94" s="13" t="s">
        <v>71</v>
      </c>
      <c r="AY94" s="239" t="s">
        <v>175</v>
      </c>
    </row>
    <row r="95" s="13" customFormat="1">
      <c r="A95" s="13"/>
      <c r="B95" s="228"/>
      <c r="C95" s="229"/>
      <c r="D95" s="230" t="s">
        <v>184</v>
      </c>
      <c r="E95" s="231" t="s">
        <v>19</v>
      </c>
      <c r="F95" s="232" t="s">
        <v>797</v>
      </c>
      <c r="G95" s="229"/>
      <c r="H95" s="233">
        <v>1.3</v>
      </c>
      <c r="I95" s="234"/>
      <c r="J95" s="229"/>
      <c r="K95" s="229"/>
      <c r="L95" s="235"/>
      <c r="M95" s="236"/>
      <c r="N95" s="237"/>
      <c r="O95" s="237"/>
      <c r="P95" s="237"/>
      <c r="Q95" s="237"/>
      <c r="R95" s="237"/>
      <c r="S95" s="237"/>
      <c r="T95" s="238"/>
      <c r="U95" s="13"/>
      <c r="V95" s="13"/>
      <c r="W95" s="13"/>
      <c r="X95" s="13"/>
      <c r="Y95" s="13"/>
      <c r="Z95" s="13"/>
      <c r="AA95" s="13"/>
      <c r="AB95" s="13"/>
      <c r="AC95" s="13"/>
      <c r="AD95" s="13"/>
      <c r="AE95" s="13"/>
      <c r="AT95" s="239" t="s">
        <v>184</v>
      </c>
      <c r="AU95" s="239" t="s">
        <v>71</v>
      </c>
      <c r="AV95" s="13" t="s">
        <v>80</v>
      </c>
      <c r="AW95" s="13" t="s">
        <v>32</v>
      </c>
      <c r="AX95" s="13" t="s">
        <v>71</v>
      </c>
      <c r="AY95" s="239" t="s">
        <v>175</v>
      </c>
    </row>
    <row r="96" s="13" customFormat="1">
      <c r="A96" s="13"/>
      <c r="B96" s="228"/>
      <c r="C96" s="229"/>
      <c r="D96" s="230" t="s">
        <v>184</v>
      </c>
      <c r="E96" s="231" t="s">
        <v>19</v>
      </c>
      <c r="F96" s="232" t="s">
        <v>798</v>
      </c>
      <c r="G96" s="229"/>
      <c r="H96" s="233">
        <v>0.40000000000000002</v>
      </c>
      <c r="I96" s="234"/>
      <c r="J96" s="229"/>
      <c r="K96" s="229"/>
      <c r="L96" s="235"/>
      <c r="M96" s="236"/>
      <c r="N96" s="237"/>
      <c r="O96" s="237"/>
      <c r="P96" s="237"/>
      <c r="Q96" s="237"/>
      <c r="R96" s="237"/>
      <c r="S96" s="237"/>
      <c r="T96" s="238"/>
      <c r="U96" s="13"/>
      <c r="V96" s="13"/>
      <c r="W96" s="13"/>
      <c r="X96" s="13"/>
      <c r="Y96" s="13"/>
      <c r="Z96" s="13"/>
      <c r="AA96" s="13"/>
      <c r="AB96" s="13"/>
      <c r="AC96" s="13"/>
      <c r="AD96" s="13"/>
      <c r="AE96" s="13"/>
      <c r="AT96" s="239" t="s">
        <v>184</v>
      </c>
      <c r="AU96" s="239" t="s">
        <v>71</v>
      </c>
      <c r="AV96" s="13" t="s">
        <v>80</v>
      </c>
      <c r="AW96" s="13" t="s">
        <v>32</v>
      </c>
      <c r="AX96" s="13" t="s">
        <v>71</v>
      </c>
      <c r="AY96" s="239" t="s">
        <v>175</v>
      </c>
    </row>
    <row r="97" s="13" customFormat="1">
      <c r="A97" s="13"/>
      <c r="B97" s="228"/>
      <c r="C97" s="229"/>
      <c r="D97" s="230" t="s">
        <v>184</v>
      </c>
      <c r="E97" s="231" t="s">
        <v>19</v>
      </c>
      <c r="F97" s="232" t="s">
        <v>799</v>
      </c>
      <c r="G97" s="229"/>
      <c r="H97" s="233">
        <v>1.02</v>
      </c>
      <c r="I97" s="234"/>
      <c r="J97" s="229"/>
      <c r="K97" s="229"/>
      <c r="L97" s="235"/>
      <c r="M97" s="236"/>
      <c r="N97" s="237"/>
      <c r="O97" s="237"/>
      <c r="P97" s="237"/>
      <c r="Q97" s="237"/>
      <c r="R97" s="237"/>
      <c r="S97" s="237"/>
      <c r="T97" s="238"/>
      <c r="U97" s="13"/>
      <c r="V97" s="13"/>
      <c r="W97" s="13"/>
      <c r="X97" s="13"/>
      <c r="Y97" s="13"/>
      <c r="Z97" s="13"/>
      <c r="AA97" s="13"/>
      <c r="AB97" s="13"/>
      <c r="AC97" s="13"/>
      <c r="AD97" s="13"/>
      <c r="AE97" s="13"/>
      <c r="AT97" s="239" t="s">
        <v>184</v>
      </c>
      <c r="AU97" s="239" t="s">
        <v>71</v>
      </c>
      <c r="AV97" s="13" t="s">
        <v>80</v>
      </c>
      <c r="AW97" s="13" t="s">
        <v>32</v>
      </c>
      <c r="AX97" s="13" t="s">
        <v>71</v>
      </c>
      <c r="AY97" s="239" t="s">
        <v>175</v>
      </c>
    </row>
    <row r="98" s="13" customFormat="1">
      <c r="A98" s="13"/>
      <c r="B98" s="228"/>
      <c r="C98" s="229"/>
      <c r="D98" s="230" t="s">
        <v>184</v>
      </c>
      <c r="E98" s="231" t="s">
        <v>19</v>
      </c>
      <c r="F98" s="232" t="s">
        <v>800</v>
      </c>
      <c r="G98" s="229"/>
      <c r="H98" s="233">
        <v>0.20000000000000001</v>
      </c>
      <c r="I98" s="234"/>
      <c r="J98" s="229"/>
      <c r="K98" s="229"/>
      <c r="L98" s="235"/>
      <c r="M98" s="236"/>
      <c r="N98" s="237"/>
      <c r="O98" s="237"/>
      <c r="P98" s="237"/>
      <c r="Q98" s="237"/>
      <c r="R98" s="237"/>
      <c r="S98" s="237"/>
      <c r="T98" s="238"/>
      <c r="U98" s="13"/>
      <c r="V98" s="13"/>
      <c r="W98" s="13"/>
      <c r="X98" s="13"/>
      <c r="Y98" s="13"/>
      <c r="Z98" s="13"/>
      <c r="AA98" s="13"/>
      <c r="AB98" s="13"/>
      <c r="AC98" s="13"/>
      <c r="AD98" s="13"/>
      <c r="AE98" s="13"/>
      <c r="AT98" s="239" t="s">
        <v>184</v>
      </c>
      <c r="AU98" s="239" t="s">
        <v>71</v>
      </c>
      <c r="AV98" s="13" t="s">
        <v>80</v>
      </c>
      <c r="AW98" s="13" t="s">
        <v>32</v>
      </c>
      <c r="AX98" s="13" t="s">
        <v>71</v>
      </c>
      <c r="AY98" s="239" t="s">
        <v>175</v>
      </c>
    </row>
    <row r="99" s="13" customFormat="1">
      <c r="A99" s="13"/>
      <c r="B99" s="228"/>
      <c r="C99" s="229"/>
      <c r="D99" s="230" t="s">
        <v>184</v>
      </c>
      <c r="E99" s="231" t="s">
        <v>19</v>
      </c>
      <c r="F99" s="232" t="s">
        <v>801</v>
      </c>
      <c r="G99" s="229"/>
      <c r="H99" s="233">
        <v>0.81999999999999995</v>
      </c>
      <c r="I99" s="234"/>
      <c r="J99" s="229"/>
      <c r="K99" s="229"/>
      <c r="L99" s="235"/>
      <c r="M99" s="236"/>
      <c r="N99" s="237"/>
      <c r="O99" s="237"/>
      <c r="P99" s="237"/>
      <c r="Q99" s="237"/>
      <c r="R99" s="237"/>
      <c r="S99" s="237"/>
      <c r="T99" s="238"/>
      <c r="U99" s="13"/>
      <c r="V99" s="13"/>
      <c r="W99" s="13"/>
      <c r="X99" s="13"/>
      <c r="Y99" s="13"/>
      <c r="Z99" s="13"/>
      <c r="AA99" s="13"/>
      <c r="AB99" s="13"/>
      <c r="AC99" s="13"/>
      <c r="AD99" s="13"/>
      <c r="AE99" s="13"/>
      <c r="AT99" s="239" t="s">
        <v>184</v>
      </c>
      <c r="AU99" s="239" t="s">
        <v>71</v>
      </c>
      <c r="AV99" s="13" t="s">
        <v>80</v>
      </c>
      <c r="AW99" s="13" t="s">
        <v>32</v>
      </c>
      <c r="AX99" s="13" t="s">
        <v>71</v>
      </c>
      <c r="AY99" s="239" t="s">
        <v>175</v>
      </c>
    </row>
    <row r="100" s="13" customFormat="1">
      <c r="A100" s="13"/>
      <c r="B100" s="228"/>
      <c r="C100" s="229"/>
      <c r="D100" s="230" t="s">
        <v>184</v>
      </c>
      <c r="E100" s="231" t="s">
        <v>19</v>
      </c>
      <c r="F100" s="232" t="s">
        <v>802</v>
      </c>
      <c r="G100" s="229"/>
      <c r="H100" s="233">
        <v>0.67000000000000004</v>
      </c>
      <c r="I100" s="234"/>
      <c r="J100" s="229"/>
      <c r="K100" s="229"/>
      <c r="L100" s="235"/>
      <c r="M100" s="236"/>
      <c r="N100" s="237"/>
      <c r="O100" s="237"/>
      <c r="P100" s="237"/>
      <c r="Q100" s="237"/>
      <c r="R100" s="237"/>
      <c r="S100" s="237"/>
      <c r="T100" s="238"/>
      <c r="U100" s="13"/>
      <c r="V100" s="13"/>
      <c r="W100" s="13"/>
      <c r="X100" s="13"/>
      <c r="Y100" s="13"/>
      <c r="Z100" s="13"/>
      <c r="AA100" s="13"/>
      <c r="AB100" s="13"/>
      <c r="AC100" s="13"/>
      <c r="AD100" s="13"/>
      <c r="AE100" s="13"/>
      <c r="AT100" s="239" t="s">
        <v>184</v>
      </c>
      <c r="AU100" s="239" t="s">
        <v>71</v>
      </c>
      <c r="AV100" s="13" t="s">
        <v>80</v>
      </c>
      <c r="AW100" s="13" t="s">
        <v>32</v>
      </c>
      <c r="AX100" s="13" t="s">
        <v>71</v>
      </c>
      <c r="AY100" s="239" t="s">
        <v>175</v>
      </c>
    </row>
    <row r="101" s="13" customFormat="1">
      <c r="A101" s="13"/>
      <c r="B101" s="228"/>
      <c r="C101" s="229"/>
      <c r="D101" s="230" t="s">
        <v>184</v>
      </c>
      <c r="E101" s="231" t="s">
        <v>19</v>
      </c>
      <c r="F101" s="232" t="s">
        <v>803</v>
      </c>
      <c r="G101" s="229"/>
      <c r="H101" s="233">
        <v>0.81999999999999995</v>
      </c>
      <c r="I101" s="234"/>
      <c r="J101" s="229"/>
      <c r="K101" s="229"/>
      <c r="L101" s="235"/>
      <c r="M101" s="236"/>
      <c r="N101" s="237"/>
      <c r="O101" s="237"/>
      <c r="P101" s="237"/>
      <c r="Q101" s="237"/>
      <c r="R101" s="237"/>
      <c r="S101" s="237"/>
      <c r="T101" s="238"/>
      <c r="U101" s="13"/>
      <c r="V101" s="13"/>
      <c r="W101" s="13"/>
      <c r="X101" s="13"/>
      <c r="Y101" s="13"/>
      <c r="Z101" s="13"/>
      <c r="AA101" s="13"/>
      <c r="AB101" s="13"/>
      <c r="AC101" s="13"/>
      <c r="AD101" s="13"/>
      <c r="AE101" s="13"/>
      <c r="AT101" s="239" t="s">
        <v>184</v>
      </c>
      <c r="AU101" s="239" t="s">
        <v>71</v>
      </c>
      <c r="AV101" s="13" t="s">
        <v>80</v>
      </c>
      <c r="AW101" s="13" t="s">
        <v>32</v>
      </c>
      <c r="AX101" s="13" t="s">
        <v>71</v>
      </c>
      <c r="AY101" s="239" t="s">
        <v>175</v>
      </c>
    </row>
    <row r="102" s="13" customFormat="1">
      <c r="A102" s="13"/>
      <c r="B102" s="228"/>
      <c r="C102" s="229"/>
      <c r="D102" s="230" t="s">
        <v>184</v>
      </c>
      <c r="E102" s="231" t="s">
        <v>19</v>
      </c>
      <c r="F102" s="232" t="s">
        <v>804</v>
      </c>
      <c r="G102" s="229"/>
      <c r="H102" s="233">
        <v>0.56000000000000005</v>
      </c>
      <c r="I102" s="234"/>
      <c r="J102" s="229"/>
      <c r="K102" s="229"/>
      <c r="L102" s="235"/>
      <c r="M102" s="236"/>
      <c r="N102" s="237"/>
      <c r="O102" s="237"/>
      <c r="P102" s="237"/>
      <c r="Q102" s="237"/>
      <c r="R102" s="237"/>
      <c r="S102" s="237"/>
      <c r="T102" s="238"/>
      <c r="U102" s="13"/>
      <c r="V102" s="13"/>
      <c r="W102" s="13"/>
      <c r="X102" s="13"/>
      <c r="Y102" s="13"/>
      <c r="Z102" s="13"/>
      <c r="AA102" s="13"/>
      <c r="AB102" s="13"/>
      <c r="AC102" s="13"/>
      <c r="AD102" s="13"/>
      <c r="AE102" s="13"/>
      <c r="AT102" s="239" t="s">
        <v>184</v>
      </c>
      <c r="AU102" s="239" t="s">
        <v>71</v>
      </c>
      <c r="AV102" s="13" t="s">
        <v>80</v>
      </c>
      <c r="AW102" s="13" t="s">
        <v>32</v>
      </c>
      <c r="AX102" s="13" t="s">
        <v>71</v>
      </c>
      <c r="AY102" s="239" t="s">
        <v>175</v>
      </c>
    </row>
    <row r="103" s="13" customFormat="1">
      <c r="A103" s="13"/>
      <c r="B103" s="228"/>
      <c r="C103" s="229"/>
      <c r="D103" s="230" t="s">
        <v>184</v>
      </c>
      <c r="E103" s="231" t="s">
        <v>19</v>
      </c>
      <c r="F103" s="232" t="s">
        <v>805</v>
      </c>
      <c r="G103" s="229"/>
      <c r="H103" s="233">
        <v>0.20000000000000001</v>
      </c>
      <c r="I103" s="234"/>
      <c r="J103" s="229"/>
      <c r="K103" s="229"/>
      <c r="L103" s="235"/>
      <c r="M103" s="236"/>
      <c r="N103" s="237"/>
      <c r="O103" s="237"/>
      <c r="P103" s="237"/>
      <c r="Q103" s="237"/>
      <c r="R103" s="237"/>
      <c r="S103" s="237"/>
      <c r="T103" s="238"/>
      <c r="U103" s="13"/>
      <c r="V103" s="13"/>
      <c r="W103" s="13"/>
      <c r="X103" s="13"/>
      <c r="Y103" s="13"/>
      <c r="Z103" s="13"/>
      <c r="AA103" s="13"/>
      <c r="AB103" s="13"/>
      <c r="AC103" s="13"/>
      <c r="AD103" s="13"/>
      <c r="AE103" s="13"/>
      <c r="AT103" s="239" t="s">
        <v>184</v>
      </c>
      <c r="AU103" s="239" t="s">
        <v>71</v>
      </c>
      <c r="AV103" s="13" t="s">
        <v>80</v>
      </c>
      <c r="AW103" s="13" t="s">
        <v>32</v>
      </c>
      <c r="AX103" s="13" t="s">
        <v>71</v>
      </c>
      <c r="AY103" s="239" t="s">
        <v>175</v>
      </c>
    </row>
    <row r="104" s="13" customFormat="1">
      <c r="A104" s="13"/>
      <c r="B104" s="228"/>
      <c r="C104" s="229"/>
      <c r="D104" s="230" t="s">
        <v>184</v>
      </c>
      <c r="E104" s="231" t="s">
        <v>19</v>
      </c>
      <c r="F104" s="232" t="s">
        <v>806</v>
      </c>
      <c r="G104" s="229"/>
      <c r="H104" s="233">
        <v>1.05</v>
      </c>
      <c r="I104" s="234"/>
      <c r="J104" s="229"/>
      <c r="K104" s="229"/>
      <c r="L104" s="235"/>
      <c r="M104" s="236"/>
      <c r="N104" s="237"/>
      <c r="O104" s="237"/>
      <c r="P104" s="237"/>
      <c r="Q104" s="237"/>
      <c r="R104" s="237"/>
      <c r="S104" s="237"/>
      <c r="T104" s="238"/>
      <c r="U104" s="13"/>
      <c r="V104" s="13"/>
      <c r="W104" s="13"/>
      <c r="X104" s="13"/>
      <c r="Y104" s="13"/>
      <c r="Z104" s="13"/>
      <c r="AA104" s="13"/>
      <c r="AB104" s="13"/>
      <c r="AC104" s="13"/>
      <c r="AD104" s="13"/>
      <c r="AE104" s="13"/>
      <c r="AT104" s="239" t="s">
        <v>184</v>
      </c>
      <c r="AU104" s="239" t="s">
        <v>71</v>
      </c>
      <c r="AV104" s="13" t="s">
        <v>80</v>
      </c>
      <c r="AW104" s="13" t="s">
        <v>32</v>
      </c>
      <c r="AX104" s="13" t="s">
        <v>71</v>
      </c>
      <c r="AY104" s="239" t="s">
        <v>175</v>
      </c>
    </row>
    <row r="105" s="13" customFormat="1">
      <c r="A105" s="13"/>
      <c r="B105" s="228"/>
      <c r="C105" s="229"/>
      <c r="D105" s="230" t="s">
        <v>184</v>
      </c>
      <c r="E105" s="231" t="s">
        <v>19</v>
      </c>
      <c r="F105" s="232" t="s">
        <v>807</v>
      </c>
      <c r="G105" s="229"/>
      <c r="H105" s="233">
        <v>0.20000000000000001</v>
      </c>
      <c r="I105" s="234"/>
      <c r="J105" s="229"/>
      <c r="K105" s="229"/>
      <c r="L105" s="235"/>
      <c r="M105" s="236"/>
      <c r="N105" s="237"/>
      <c r="O105" s="237"/>
      <c r="P105" s="237"/>
      <c r="Q105" s="237"/>
      <c r="R105" s="237"/>
      <c r="S105" s="237"/>
      <c r="T105" s="238"/>
      <c r="U105" s="13"/>
      <c r="V105" s="13"/>
      <c r="W105" s="13"/>
      <c r="X105" s="13"/>
      <c r="Y105" s="13"/>
      <c r="Z105" s="13"/>
      <c r="AA105" s="13"/>
      <c r="AB105" s="13"/>
      <c r="AC105" s="13"/>
      <c r="AD105" s="13"/>
      <c r="AE105" s="13"/>
      <c r="AT105" s="239" t="s">
        <v>184</v>
      </c>
      <c r="AU105" s="239" t="s">
        <v>71</v>
      </c>
      <c r="AV105" s="13" t="s">
        <v>80</v>
      </c>
      <c r="AW105" s="13" t="s">
        <v>32</v>
      </c>
      <c r="AX105" s="13" t="s">
        <v>71</v>
      </c>
      <c r="AY105" s="239" t="s">
        <v>175</v>
      </c>
    </row>
    <row r="106" s="13" customFormat="1">
      <c r="A106" s="13"/>
      <c r="B106" s="228"/>
      <c r="C106" s="229"/>
      <c r="D106" s="230" t="s">
        <v>184</v>
      </c>
      <c r="E106" s="231" t="s">
        <v>19</v>
      </c>
      <c r="F106" s="232" t="s">
        <v>808</v>
      </c>
      <c r="G106" s="229"/>
      <c r="H106" s="233">
        <v>0.90000000000000002</v>
      </c>
      <c r="I106" s="234"/>
      <c r="J106" s="229"/>
      <c r="K106" s="229"/>
      <c r="L106" s="235"/>
      <c r="M106" s="236"/>
      <c r="N106" s="237"/>
      <c r="O106" s="237"/>
      <c r="P106" s="237"/>
      <c r="Q106" s="237"/>
      <c r="R106" s="237"/>
      <c r="S106" s="237"/>
      <c r="T106" s="238"/>
      <c r="U106" s="13"/>
      <c r="V106" s="13"/>
      <c r="W106" s="13"/>
      <c r="X106" s="13"/>
      <c r="Y106" s="13"/>
      <c r="Z106" s="13"/>
      <c r="AA106" s="13"/>
      <c r="AB106" s="13"/>
      <c r="AC106" s="13"/>
      <c r="AD106" s="13"/>
      <c r="AE106" s="13"/>
      <c r="AT106" s="239" t="s">
        <v>184</v>
      </c>
      <c r="AU106" s="239" t="s">
        <v>71</v>
      </c>
      <c r="AV106" s="13" t="s">
        <v>80</v>
      </c>
      <c r="AW106" s="13" t="s">
        <v>32</v>
      </c>
      <c r="AX106" s="13" t="s">
        <v>71</v>
      </c>
      <c r="AY106" s="239" t="s">
        <v>175</v>
      </c>
    </row>
    <row r="107" s="13" customFormat="1">
      <c r="A107" s="13"/>
      <c r="B107" s="228"/>
      <c r="C107" s="229"/>
      <c r="D107" s="230" t="s">
        <v>184</v>
      </c>
      <c r="E107" s="231" t="s">
        <v>19</v>
      </c>
      <c r="F107" s="232" t="s">
        <v>809</v>
      </c>
      <c r="G107" s="229"/>
      <c r="H107" s="233">
        <v>0.80000000000000004</v>
      </c>
      <c r="I107" s="234"/>
      <c r="J107" s="229"/>
      <c r="K107" s="229"/>
      <c r="L107" s="235"/>
      <c r="M107" s="236"/>
      <c r="N107" s="237"/>
      <c r="O107" s="237"/>
      <c r="P107" s="237"/>
      <c r="Q107" s="237"/>
      <c r="R107" s="237"/>
      <c r="S107" s="237"/>
      <c r="T107" s="238"/>
      <c r="U107" s="13"/>
      <c r="V107" s="13"/>
      <c r="W107" s="13"/>
      <c r="X107" s="13"/>
      <c r="Y107" s="13"/>
      <c r="Z107" s="13"/>
      <c r="AA107" s="13"/>
      <c r="AB107" s="13"/>
      <c r="AC107" s="13"/>
      <c r="AD107" s="13"/>
      <c r="AE107" s="13"/>
      <c r="AT107" s="239" t="s">
        <v>184</v>
      </c>
      <c r="AU107" s="239" t="s">
        <v>71</v>
      </c>
      <c r="AV107" s="13" t="s">
        <v>80</v>
      </c>
      <c r="AW107" s="13" t="s">
        <v>32</v>
      </c>
      <c r="AX107" s="13" t="s">
        <v>71</v>
      </c>
      <c r="AY107" s="239" t="s">
        <v>175</v>
      </c>
    </row>
    <row r="108" s="13" customFormat="1">
      <c r="A108" s="13"/>
      <c r="B108" s="228"/>
      <c r="C108" s="229"/>
      <c r="D108" s="230" t="s">
        <v>184</v>
      </c>
      <c r="E108" s="231" t="s">
        <v>19</v>
      </c>
      <c r="F108" s="232" t="s">
        <v>810</v>
      </c>
      <c r="G108" s="229"/>
      <c r="H108" s="233">
        <v>0.92000000000000004</v>
      </c>
      <c r="I108" s="234"/>
      <c r="J108" s="229"/>
      <c r="K108" s="229"/>
      <c r="L108" s="235"/>
      <c r="M108" s="236"/>
      <c r="N108" s="237"/>
      <c r="O108" s="237"/>
      <c r="P108" s="237"/>
      <c r="Q108" s="237"/>
      <c r="R108" s="237"/>
      <c r="S108" s="237"/>
      <c r="T108" s="238"/>
      <c r="U108" s="13"/>
      <c r="V108" s="13"/>
      <c r="W108" s="13"/>
      <c r="X108" s="13"/>
      <c r="Y108" s="13"/>
      <c r="Z108" s="13"/>
      <c r="AA108" s="13"/>
      <c r="AB108" s="13"/>
      <c r="AC108" s="13"/>
      <c r="AD108" s="13"/>
      <c r="AE108" s="13"/>
      <c r="AT108" s="239" t="s">
        <v>184</v>
      </c>
      <c r="AU108" s="239" t="s">
        <v>71</v>
      </c>
      <c r="AV108" s="13" t="s">
        <v>80</v>
      </c>
      <c r="AW108" s="13" t="s">
        <v>32</v>
      </c>
      <c r="AX108" s="13" t="s">
        <v>71</v>
      </c>
      <c r="AY108" s="239" t="s">
        <v>175</v>
      </c>
    </row>
    <row r="109" s="14" customFormat="1">
      <c r="A109" s="14"/>
      <c r="B109" s="240"/>
      <c r="C109" s="241"/>
      <c r="D109" s="230" t="s">
        <v>184</v>
      </c>
      <c r="E109" s="242" t="s">
        <v>19</v>
      </c>
      <c r="F109" s="243" t="s">
        <v>190</v>
      </c>
      <c r="G109" s="241"/>
      <c r="H109" s="244">
        <v>10.51</v>
      </c>
      <c r="I109" s="245"/>
      <c r="J109" s="241"/>
      <c r="K109" s="241"/>
      <c r="L109" s="246"/>
      <c r="M109" s="247"/>
      <c r="N109" s="248"/>
      <c r="O109" s="248"/>
      <c r="P109" s="248"/>
      <c r="Q109" s="248"/>
      <c r="R109" s="248"/>
      <c r="S109" s="248"/>
      <c r="T109" s="249"/>
      <c r="U109" s="14"/>
      <c r="V109" s="14"/>
      <c r="W109" s="14"/>
      <c r="X109" s="14"/>
      <c r="Y109" s="14"/>
      <c r="Z109" s="14"/>
      <c r="AA109" s="14"/>
      <c r="AB109" s="14"/>
      <c r="AC109" s="14"/>
      <c r="AD109" s="14"/>
      <c r="AE109" s="14"/>
      <c r="AT109" s="250" t="s">
        <v>184</v>
      </c>
      <c r="AU109" s="250" t="s">
        <v>71</v>
      </c>
      <c r="AV109" s="14" t="s">
        <v>118</v>
      </c>
      <c r="AW109" s="14" t="s">
        <v>32</v>
      </c>
      <c r="AX109" s="14" t="s">
        <v>78</v>
      </c>
      <c r="AY109" s="250" t="s">
        <v>175</v>
      </c>
    </row>
    <row r="110" s="2" customFormat="1" ht="76.35" customHeight="1">
      <c r="A110" s="39"/>
      <c r="B110" s="40"/>
      <c r="C110" s="215" t="s">
        <v>80</v>
      </c>
      <c r="D110" s="215" t="s">
        <v>178</v>
      </c>
      <c r="E110" s="216" t="s">
        <v>342</v>
      </c>
      <c r="F110" s="217" t="s">
        <v>629</v>
      </c>
      <c r="G110" s="218" t="s">
        <v>212</v>
      </c>
      <c r="H110" s="219">
        <v>0.29999999999999999</v>
      </c>
      <c r="I110" s="220"/>
      <c r="J110" s="221">
        <f>ROUND(I110*H110,2)</f>
        <v>0</v>
      </c>
      <c r="K110" s="217" t="s">
        <v>182</v>
      </c>
      <c r="L110" s="45"/>
      <c r="M110" s="222" t="s">
        <v>19</v>
      </c>
      <c r="N110" s="223" t="s">
        <v>42</v>
      </c>
      <c r="O110" s="85"/>
      <c r="P110" s="224">
        <f>O110*H110</f>
        <v>0</v>
      </c>
      <c r="Q110" s="224">
        <v>0</v>
      </c>
      <c r="R110" s="224">
        <f>Q110*H110</f>
        <v>0</v>
      </c>
      <c r="S110" s="224">
        <v>0</v>
      </c>
      <c r="T110" s="225">
        <f>S110*H110</f>
        <v>0</v>
      </c>
      <c r="U110" s="39"/>
      <c r="V110" s="39"/>
      <c r="W110" s="39"/>
      <c r="X110" s="39"/>
      <c r="Y110" s="39"/>
      <c r="Z110" s="39"/>
      <c r="AA110" s="39"/>
      <c r="AB110" s="39"/>
      <c r="AC110" s="39"/>
      <c r="AD110" s="39"/>
      <c r="AE110" s="39"/>
      <c r="AR110" s="226" t="s">
        <v>118</v>
      </c>
      <c r="AT110" s="226" t="s">
        <v>178</v>
      </c>
      <c r="AU110" s="226" t="s">
        <v>71</v>
      </c>
      <c r="AY110" s="18" t="s">
        <v>175</v>
      </c>
      <c r="BE110" s="227">
        <f>IF(N110="základní",J110,0)</f>
        <v>0</v>
      </c>
      <c r="BF110" s="227">
        <f>IF(N110="snížená",J110,0)</f>
        <v>0</v>
      </c>
      <c r="BG110" s="227">
        <f>IF(N110="zákl. přenesená",J110,0)</f>
        <v>0</v>
      </c>
      <c r="BH110" s="227">
        <f>IF(N110="sníž. přenesená",J110,0)</f>
        <v>0</v>
      </c>
      <c r="BI110" s="227">
        <f>IF(N110="nulová",J110,0)</f>
        <v>0</v>
      </c>
      <c r="BJ110" s="18" t="s">
        <v>78</v>
      </c>
      <c r="BK110" s="227">
        <f>ROUND(I110*H110,2)</f>
        <v>0</v>
      </c>
      <c r="BL110" s="18" t="s">
        <v>118</v>
      </c>
      <c r="BM110" s="226" t="s">
        <v>811</v>
      </c>
    </row>
    <row r="111" s="13" customFormat="1">
      <c r="A111" s="13"/>
      <c r="B111" s="228"/>
      <c r="C111" s="229"/>
      <c r="D111" s="230" t="s">
        <v>184</v>
      </c>
      <c r="E111" s="231" t="s">
        <v>19</v>
      </c>
      <c r="F111" s="232" t="s">
        <v>812</v>
      </c>
      <c r="G111" s="229"/>
      <c r="H111" s="233">
        <v>0.17999999999999999</v>
      </c>
      <c r="I111" s="234"/>
      <c r="J111" s="229"/>
      <c r="K111" s="229"/>
      <c r="L111" s="235"/>
      <c r="M111" s="236"/>
      <c r="N111" s="237"/>
      <c r="O111" s="237"/>
      <c r="P111" s="237"/>
      <c r="Q111" s="237"/>
      <c r="R111" s="237"/>
      <c r="S111" s="237"/>
      <c r="T111" s="238"/>
      <c r="U111" s="13"/>
      <c r="V111" s="13"/>
      <c r="W111" s="13"/>
      <c r="X111" s="13"/>
      <c r="Y111" s="13"/>
      <c r="Z111" s="13"/>
      <c r="AA111" s="13"/>
      <c r="AB111" s="13"/>
      <c r="AC111" s="13"/>
      <c r="AD111" s="13"/>
      <c r="AE111" s="13"/>
      <c r="AT111" s="239" t="s">
        <v>184</v>
      </c>
      <c r="AU111" s="239" t="s">
        <v>71</v>
      </c>
      <c r="AV111" s="13" t="s">
        <v>80</v>
      </c>
      <c r="AW111" s="13" t="s">
        <v>32</v>
      </c>
      <c r="AX111" s="13" t="s">
        <v>71</v>
      </c>
      <c r="AY111" s="239" t="s">
        <v>175</v>
      </c>
    </row>
    <row r="112" s="13" customFormat="1">
      <c r="A112" s="13"/>
      <c r="B112" s="228"/>
      <c r="C112" s="229"/>
      <c r="D112" s="230" t="s">
        <v>184</v>
      </c>
      <c r="E112" s="231" t="s">
        <v>19</v>
      </c>
      <c r="F112" s="232" t="s">
        <v>813</v>
      </c>
      <c r="G112" s="229"/>
      <c r="H112" s="233">
        <v>0.12</v>
      </c>
      <c r="I112" s="234"/>
      <c r="J112" s="229"/>
      <c r="K112" s="229"/>
      <c r="L112" s="235"/>
      <c r="M112" s="236"/>
      <c r="N112" s="237"/>
      <c r="O112" s="237"/>
      <c r="P112" s="237"/>
      <c r="Q112" s="237"/>
      <c r="R112" s="237"/>
      <c r="S112" s="237"/>
      <c r="T112" s="238"/>
      <c r="U112" s="13"/>
      <c r="V112" s="13"/>
      <c r="W112" s="13"/>
      <c r="X112" s="13"/>
      <c r="Y112" s="13"/>
      <c r="Z112" s="13"/>
      <c r="AA112" s="13"/>
      <c r="AB112" s="13"/>
      <c r="AC112" s="13"/>
      <c r="AD112" s="13"/>
      <c r="AE112" s="13"/>
      <c r="AT112" s="239" t="s">
        <v>184</v>
      </c>
      <c r="AU112" s="239" t="s">
        <v>71</v>
      </c>
      <c r="AV112" s="13" t="s">
        <v>80</v>
      </c>
      <c r="AW112" s="13" t="s">
        <v>32</v>
      </c>
      <c r="AX112" s="13" t="s">
        <v>71</v>
      </c>
      <c r="AY112" s="239" t="s">
        <v>175</v>
      </c>
    </row>
    <row r="113" s="14" customFormat="1">
      <c r="A113" s="14"/>
      <c r="B113" s="240"/>
      <c r="C113" s="241"/>
      <c r="D113" s="230" t="s">
        <v>184</v>
      </c>
      <c r="E113" s="242" t="s">
        <v>19</v>
      </c>
      <c r="F113" s="243" t="s">
        <v>190</v>
      </c>
      <c r="G113" s="241"/>
      <c r="H113" s="244">
        <v>0.29999999999999999</v>
      </c>
      <c r="I113" s="245"/>
      <c r="J113" s="241"/>
      <c r="K113" s="241"/>
      <c r="L113" s="246"/>
      <c r="M113" s="247"/>
      <c r="N113" s="248"/>
      <c r="O113" s="248"/>
      <c r="P113" s="248"/>
      <c r="Q113" s="248"/>
      <c r="R113" s="248"/>
      <c r="S113" s="248"/>
      <c r="T113" s="249"/>
      <c r="U113" s="14"/>
      <c r="V113" s="14"/>
      <c r="W113" s="14"/>
      <c r="X113" s="14"/>
      <c r="Y113" s="14"/>
      <c r="Z113" s="14"/>
      <c r="AA113" s="14"/>
      <c r="AB113" s="14"/>
      <c r="AC113" s="14"/>
      <c r="AD113" s="14"/>
      <c r="AE113" s="14"/>
      <c r="AT113" s="250" t="s">
        <v>184</v>
      </c>
      <c r="AU113" s="250" t="s">
        <v>71</v>
      </c>
      <c r="AV113" s="14" t="s">
        <v>118</v>
      </c>
      <c r="AW113" s="14" t="s">
        <v>32</v>
      </c>
      <c r="AX113" s="14" t="s">
        <v>78</v>
      </c>
      <c r="AY113" s="250" t="s">
        <v>175</v>
      </c>
    </row>
    <row r="114" s="2" customFormat="1" ht="37.8" customHeight="1">
      <c r="A114" s="39"/>
      <c r="B114" s="40"/>
      <c r="C114" s="215" t="s">
        <v>87</v>
      </c>
      <c r="D114" s="215" t="s">
        <v>178</v>
      </c>
      <c r="E114" s="216" t="s">
        <v>194</v>
      </c>
      <c r="F114" s="217" t="s">
        <v>814</v>
      </c>
      <c r="G114" s="218" t="s">
        <v>196</v>
      </c>
      <c r="H114" s="219">
        <v>695</v>
      </c>
      <c r="I114" s="220"/>
      <c r="J114" s="221">
        <f>ROUND(I114*H114,2)</f>
        <v>0</v>
      </c>
      <c r="K114" s="217" t="s">
        <v>182</v>
      </c>
      <c r="L114" s="45"/>
      <c r="M114" s="222" t="s">
        <v>19</v>
      </c>
      <c r="N114" s="223" t="s">
        <v>42</v>
      </c>
      <c r="O114" s="85"/>
      <c r="P114" s="224">
        <f>O114*H114</f>
        <v>0</v>
      </c>
      <c r="Q114" s="224">
        <v>0</v>
      </c>
      <c r="R114" s="224">
        <f>Q114*H114</f>
        <v>0</v>
      </c>
      <c r="S114" s="224">
        <v>0</v>
      </c>
      <c r="T114" s="225">
        <f>S114*H114</f>
        <v>0</v>
      </c>
      <c r="U114" s="39"/>
      <c r="V114" s="39"/>
      <c r="W114" s="39"/>
      <c r="X114" s="39"/>
      <c r="Y114" s="39"/>
      <c r="Z114" s="39"/>
      <c r="AA114" s="39"/>
      <c r="AB114" s="39"/>
      <c r="AC114" s="39"/>
      <c r="AD114" s="39"/>
      <c r="AE114" s="39"/>
      <c r="AR114" s="226" t="s">
        <v>118</v>
      </c>
      <c r="AT114" s="226" t="s">
        <v>178</v>
      </c>
      <c r="AU114" s="226" t="s">
        <v>71</v>
      </c>
      <c r="AY114" s="18" t="s">
        <v>175</v>
      </c>
      <c r="BE114" s="227">
        <f>IF(N114="základní",J114,0)</f>
        <v>0</v>
      </c>
      <c r="BF114" s="227">
        <f>IF(N114="snížená",J114,0)</f>
        <v>0</v>
      </c>
      <c r="BG114" s="227">
        <f>IF(N114="zákl. přenesená",J114,0)</f>
        <v>0</v>
      </c>
      <c r="BH114" s="227">
        <f>IF(N114="sníž. přenesená",J114,0)</f>
        <v>0</v>
      </c>
      <c r="BI114" s="227">
        <f>IF(N114="nulová",J114,0)</f>
        <v>0</v>
      </c>
      <c r="BJ114" s="18" t="s">
        <v>78</v>
      </c>
      <c r="BK114" s="227">
        <f>ROUND(I114*H114,2)</f>
        <v>0</v>
      </c>
      <c r="BL114" s="18" t="s">
        <v>118</v>
      </c>
      <c r="BM114" s="226" t="s">
        <v>815</v>
      </c>
    </row>
    <row r="115" s="2" customFormat="1" ht="16.5" customHeight="1">
      <c r="A115" s="39"/>
      <c r="B115" s="40"/>
      <c r="C115" s="251" t="s">
        <v>118</v>
      </c>
      <c r="D115" s="251" t="s">
        <v>199</v>
      </c>
      <c r="E115" s="252" t="s">
        <v>317</v>
      </c>
      <c r="F115" s="253" t="s">
        <v>318</v>
      </c>
      <c r="G115" s="254" t="s">
        <v>202</v>
      </c>
      <c r="H115" s="255">
        <v>1000.8</v>
      </c>
      <c r="I115" s="256"/>
      <c r="J115" s="257">
        <f>ROUND(I115*H115,2)</f>
        <v>0</v>
      </c>
      <c r="K115" s="253" t="s">
        <v>182</v>
      </c>
      <c r="L115" s="258"/>
      <c r="M115" s="259" t="s">
        <v>19</v>
      </c>
      <c r="N115" s="260" t="s">
        <v>42</v>
      </c>
      <c r="O115" s="85"/>
      <c r="P115" s="224">
        <f>O115*H115</f>
        <v>0</v>
      </c>
      <c r="Q115" s="224">
        <v>1</v>
      </c>
      <c r="R115" s="224">
        <f>Q115*H115</f>
        <v>1000.8</v>
      </c>
      <c r="S115" s="224">
        <v>0</v>
      </c>
      <c r="T115" s="225">
        <f>S115*H115</f>
        <v>0</v>
      </c>
      <c r="U115" s="39"/>
      <c r="V115" s="39"/>
      <c r="W115" s="39"/>
      <c r="X115" s="39"/>
      <c r="Y115" s="39"/>
      <c r="Z115" s="39"/>
      <c r="AA115" s="39"/>
      <c r="AB115" s="39"/>
      <c r="AC115" s="39"/>
      <c r="AD115" s="39"/>
      <c r="AE115" s="39"/>
      <c r="AR115" s="226" t="s">
        <v>203</v>
      </c>
      <c r="AT115" s="226" t="s">
        <v>199</v>
      </c>
      <c r="AU115" s="226" t="s">
        <v>71</v>
      </c>
      <c r="AY115" s="18" t="s">
        <v>175</v>
      </c>
      <c r="BE115" s="227">
        <f>IF(N115="základní",J115,0)</f>
        <v>0</v>
      </c>
      <c r="BF115" s="227">
        <f>IF(N115="snížená",J115,0)</f>
        <v>0</v>
      </c>
      <c r="BG115" s="227">
        <f>IF(N115="zákl. přenesená",J115,0)</f>
        <v>0</v>
      </c>
      <c r="BH115" s="227">
        <f>IF(N115="sníž. přenesená",J115,0)</f>
        <v>0</v>
      </c>
      <c r="BI115" s="227">
        <f>IF(N115="nulová",J115,0)</f>
        <v>0</v>
      </c>
      <c r="BJ115" s="18" t="s">
        <v>78</v>
      </c>
      <c r="BK115" s="227">
        <f>ROUND(I115*H115,2)</f>
        <v>0</v>
      </c>
      <c r="BL115" s="18" t="s">
        <v>118</v>
      </c>
      <c r="BM115" s="226" t="s">
        <v>816</v>
      </c>
    </row>
    <row r="116" s="13" customFormat="1">
      <c r="A116" s="13"/>
      <c r="B116" s="228"/>
      <c r="C116" s="229"/>
      <c r="D116" s="230" t="s">
        <v>184</v>
      </c>
      <c r="E116" s="231" t="s">
        <v>19</v>
      </c>
      <c r="F116" s="232" t="s">
        <v>817</v>
      </c>
      <c r="G116" s="229"/>
      <c r="H116" s="233">
        <v>1000.8</v>
      </c>
      <c r="I116" s="234"/>
      <c r="J116" s="229"/>
      <c r="K116" s="229"/>
      <c r="L116" s="235"/>
      <c r="M116" s="236"/>
      <c r="N116" s="237"/>
      <c r="O116" s="237"/>
      <c r="P116" s="237"/>
      <c r="Q116" s="237"/>
      <c r="R116" s="237"/>
      <c r="S116" s="237"/>
      <c r="T116" s="238"/>
      <c r="U116" s="13"/>
      <c r="V116" s="13"/>
      <c r="W116" s="13"/>
      <c r="X116" s="13"/>
      <c r="Y116" s="13"/>
      <c r="Z116" s="13"/>
      <c r="AA116" s="13"/>
      <c r="AB116" s="13"/>
      <c r="AC116" s="13"/>
      <c r="AD116" s="13"/>
      <c r="AE116" s="13"/>
      <c r="AT116" s="239" t="s">
        <v>184</v>
      </c>
      <c r="AU116" s="239" t="s">
        <v>71</v>
      </c>
      <c r="AV116" s="13" t="s">
        <v>80</v>
      </c>
      <c r="AW116" s="13" t="s">
        <v>32</v>
      </c>
      <c r="AX116" s="13" t="s">
        <v>78</v>
      </c>
      <c r="AY116" s="239" t="s">
        <v>175</v>
      </c>
    </row>
    <row r="117" s="2" customFormat="1" ht="24.15" customHeight="1">
      <c r="A117" s="39"/>
      <c r="B117" s="40"/>
      <c r="C117" s="215" t="s">
        <v>176</v>
      </c>
      <c r="D117" s="215" t="s">
        <v>178</v>
      </c>
      <c r="E117" s="216" t="s">
        <v>645</v>
      </c>
      <c r="F117" s="217" t="s">
        <v>646</v>
      </c>
      <c r="G117" s="218" t="s">
        <v>244</v>
      </c>
      <c r="H117" s="219">
        <v>21</v>
      </c>
      <c r="I117" s="220"/>
      <c r="J117" s="221">
        <f>ROUND(I117*H117,2)</f>
        <v>0</v>
      </c>
      <c r="K117" s="217" t="s">
        <v>182</v>
      </c>
      <c r="L117" s="45"/>
      <c r="M117" s="222" t="s">
        <v>19</v>
      </c>
      <c r="N117" s="223" t="s">
        <v>42</v>
      </c>
      <c r="O117" s="85"/>
      <c r="P117" s="224">
        <f>O117*H117</f>
        <v>0</v>
      </c>
      <c r="Q117" s="224">
        <v>0</v>
      </c>
      <c r="R117" s="224">
        <f>Q117*H117</f>
        <v>0</v>
      </c>
      <c r="S117" s="224">
        <v>0</v>
      </c>
      <c r="T117" s="225">
        <f>S117*H117</f>
        <v>0</v>
      </c>
      <c r="U117" s="39"/>
      <c r="V117" s="39"/>
      <c r="W117" s="39"/>
      <c r="X117" s="39"/>
      <c r="Y117" s="39"/>
      <c r="Z117" s="39"/>
      <c r="AA117" s="39"/>
      <c r="AB117" s="39"/>
      <c r="AC117" s="39"/>
      <c r="AD117" s="39"/>
      <c r="AE117" s="39"/>
      <c r="AR117" s="226" t="s">
        <v>118</v>
      </c>
      <c r="AT117" s="226" t="s">
        <v>178</v>
      </c>
      <c r="AU117" s="226" t="s">
        <v>71</v>
      </c>
      <c r="AY117" s="18" t="s">
        <v>175</v>
      </c>
      <c r="BE117" s="227">
        <f>IF(N117="základní",J117,0)</f>
        <v>0</v>
      </c>
      <c r="BF117" s="227">
        <f>IF(N117="snížená",J117,0)</f>
        <v>0</v>
      </c>
      <c r="BG117" s="227">
        <f>IF(N117="zákl. přenesená",J117,0)</f>
        <v>0</v>
      </c>
      <c r="BH117" s="227">
        <f>IF(N117="sníž. přenesená",J117,0)</f>
        <v>0</v>
      </c>
      <c r="BI117" s="227">
        <f>IF(N117="nulová",J117,0)</f>
        <v>0</v>
      </c>
      <c r="BJ117" s="18" t="s">
        <v>78</v>
      </c>
      <c r="BK117" s="227">
        <f>ROUND(I117*H117,2)</f>
        <v>0</v>
      </c>
      <c r="BL117" s="18" t="s">
        <v>118</v>
      </c>
      <c r="BM117" s="226" t="s">
        <v>818</v>
      </c>
    </row>
    <row r="118" s="13" customFormat="1">
      <c r="A118" s="13"/>
      <c r="B118" s="228"/>
      <c r="C118" s="229"/>
      <c r="D118" s="230" t="s">
        <v>184</v>
      </c>
      <c r="E118" s="231" t="s">
        <v>19</v>
      </c>
      <c r="F118" s="232" t="s">
        <v>819</v>
      </c>
      <c r="G118" s="229"/>
      <c r="H118" s="233">
        <v>21</v>
      </c>
      <c r="I118" s="234"/>
      <c r="J118" s="229"/>
      <c r="K118" s="229"/>
      <c r="L118" s="235"/>
      <c r="M118" s="236"/>
      <c r="N118" s="237"/>
      <c r="O118" s="237"/>
      <c r="P118" s="237"/>
      <c r="Q118" s="237"/>
      <c r="R118" s="237"/>
      <c r="S118" s="237"/>
      <c r="T118" s="238"/>
      <c r="U118" s="13"/>
      <c r="V118" s="13"/>
      <c r="W118" s="13"/>
      <c r="X118" s="13"/>
      <c r="Y118" s="13"/>
      <c r="Z118" s="13"/>
      <c r="AA118" s="13"/>
      <c r="AB118" s="13"/>
      <c r="AC118" s="13"/>
      <c r="AD118" s="13"/>
      <c r="AE118" s="13"/>
      <c r="AT118" s="239" t="s">
        <v>184</v>
      </c>
      <c r="AU118" s="239" t="s">
        <v>71</v>
      </c>
      <c r="AV118" s="13" t="s">
        <v>80</v>
      </c>
      <c r="AW118" s="13" t="s">
        <v>32</v>
      </c>
      <c r="AX118" s="13" t="s">
        <v>78</v>
      </c>
      <c r="AY118" s="239" t="s">
        <v>175</v>
      </c>
    </row>
    <row r="119" s="2" customFormat="1" ht="16.5" customHeight="1">
      <c r="A119" s="39"/>
      <c r="B119" s="40"/>
      <c r="C119" s="215" t="s">
        <v>209</v>
      </c>
      <c r="D119" s="215" t="s">
        <v>178</v>
      </c>
      <c r="E119" s="216" t="s">
        <v>260</v>
      </c>
      <c r="F119" s="217" t="s">
        <v>261</v>
      </c>
      <c r="G119" s="218" t="s">
        <v>244</v>
      </c>
      <c r="H119" s="219">
        <v>4</v>
      </c>
      <c r="I119" s="220"/>
      <c r="J119" s="221">
        <f>ROUND(I119*H119,2)</f>
        <v>0</v>
      </c>
      <c r="K119" s="217" t="s">
        <v>182</v>
      </c>
      <c r="L119" s="45"/>
      <c r="M119" s="222" t="s">
        <v>19</v>
      </c>
      <c r="N119" s="223" t="s">
        <v>42</v>
      </c>
      <c r="O119" s="85"/>
      <c r="P119" s="224">
        <f>O119*H119</f>
        <v>0</v>
      </c>
      <c r="Q119" s="224">
        <v>0</v>
      </c>
      <c r="R119" s="224">
        <f>Q119*H119</f>
        <v>0</v>
      </c>
      <c r="S119" s="224">
        <v>0</v>
      </c>
      <c r="T119" s="225">
        <f>S119*H119</f>
        <v>0</v>
      </c>
      <c r="U119" s="39"/>
      <c r="V119" s="39"/>
      <c r="W119" s="39"/>
      <c r="X119" s="39"/>
      <c r="Y119" s="39"/>
      <c r="Z119" s="39"/>
      <c r="AA119" s="39"/>
      <c r="AB119" s="39"/>
      <c r="AC119" s="39"/>
      <c r="AD119" s="39"/>
      <c r="AE119" s="39"/>
      <c r="AR119" s="226" t="s">
        <v>118</v>
      </c>
      <c r="AT119" s="226" t="s">
        <v>178</v>
      </c>
      <c r="AU119" s="226" t="s">
        <v>71</v>
      </c>
      <c r="AY119" s="18" t="s">
        <v>175</v>
      </c>
      <c r="BE119" s="227">
        <f>IF(N119="základní",J119,0)</f>
        <v>0</v>
      </c>
      <c r="BF119" s="227">
        <f>IF(N119="snížená",J119,0)</f>
        <v>0</v>
      </c>
      <c r="BG119" s="227">
        <f>IF(N119="zákl. přenesená",J119,0)</f>
        <v>0</v>
      </c>
      <c r="BH119" s="227">
        <f>IF(N119="sníž. přenesená",J119,0)</f>
        <v>0</v>
      </c>
      <c r="BI119" s="227">
        <f>IF(N119="nulová",J119,0)</f>
        <v>0</v>
      </c>
      <c r="BJ119" s="18" t="s">
        <v>78</v>
      </c>
      <c r="BK119" s="227">
        <f>ROUND(I119*H119,2)</f>
        <v>0</v>
      </c>
      <c r="BL119" s="18" t="s">
        <v>118</v>
      </c>
      <c r="BM119" s="226" t="s">
        <v>820</v>
      </c>
    </row>
    <row r="120" s="13" customFormat="1">
      <c r="A120" s="13"/>
      <c r="B120" s="228"/>
      <c r="C120" s="229"/>
      <c r="D120" s="230" t="s">
        <v>184</v>
      </c>
      <c r="E120" s="231" t="s">
        <v>19</v>
      </c>
      <c r="F120" s="232" t="s">
        <v>821</v>
      </c>
      <c r="G120" s="229"/>
      <c r="H120" s="233">
        <v>1</v>
      </c>
      <c r="I120" s="234"/>
      <c r="J120" s="229"/>
      <c r="K120" s="229"/>
      <c r="L120" s="235"/>
      <c r="M120" s="236"/>
      <c r="N120" s="237"/>
      <c r="O120" s="237"/>
      <c r="P120" s="237"/>
      <c r="Q120" s="237"/>
      <c r="R120" s="237"/>
      <c r="S120" s="237"/>
      <c r="T120" s="238"/>
      <c r="U120" s="13"/>
      <c r="V120" s="13"/>
      <c r="W120" s="13"/>
      <c r="X120" s="13"/>
      <c r="Y120" s="13"/>
      <c r="Z120" s="13"/>
      <c r="AA120" s="13"/>
      <c r="AB120" s="13"/>
      <c r="AC120" s="13"/>
      <c r="AD120" s="13"/>
      <c r="AE120" s="13"/>
      <c r="AT120" s="239" t="s">
        <v>184</v>
      </c>
      <c r="AU120" s="239" t="s">
        <v>71</v>
      </c>
      <c r="AV120" s="13" t="s">
        <v>80</v>
      </c>
      <c r="AW120" s="13" t="s">
        <v>32</v>
      </c>
      <c r="AX120" s="13" t="s">
        <v>71</v>
      </c>
      <c r="AY120" s="239" t="s">
        <v>175</v>
      </c>
    </row>
    <row r="121" s="13" customFormat="1">
      <c r="A121" s="13"/>
      <c r="B121" s="228"/>
      <c r="C121" s="229"/>
      <c r="D121" s="230" t="s">
        <v>184</v>
      </c>
      <c r="E121" s="231" t="s">
        <v>19</v>
      </c>
      <c r="F121" s="232" t="s">
        <v>822</v>
      </c>
      <c r="G121" s="229"/>
      <c r="H121" s="233">
        <v>3</v>
      </c>
      <c r="I121" s="234"/>
      <c r="J121" s="229"/>
      <c r="K121" s="229"/>
      <c r="L121" s="235"/>
      <c r="M121" s="236"/>
      <c r="N121" s="237"/>
      <c r="O121" s="237"/>
      <c r="P121" s="237"/>
      <c r="Q121" s="237"/>
      <c r="R121" s="237"/>
      <c r="S121" s="237"/>
      <c r="T121" s="238"/>
      <c r="U121" s="13"/>
      <c r="V121" s="13"/>
      <c r="W121" s="13"/>
      <c r="X121" s="13"/>
      <c r="Y121" s="13"/>
      <c r="Z121" s="13"/>
      <c r="AA121" s="13"/>
      <c r="AB121" s="13"/>
      <c r="AC121" s="13"/>
      <c r="AD121" s="13"/>
      <c r="AE121" s="13"/>
      <c r="AT121" s="239" t="s">
        <v>184</v>
      </c>
      <c r="AU121" s="239" t="s">
        <v>71</v>
      </c>
      <c r="AV121" s="13" t="s">
        <v>80</v>
      </c>
      <c r="AW121" s="13" t="s">
        <v>32</v>
      </c>
      <c r="AX121" s="13" t="s">
        <v>71</v>
      </c>
      <c r="AY121" s="239" t="s">
        <v>175</v>
      </c>
    </row>
    <row r="122" s="13" customFormat="1">
      <c r="A122" s="13"/>
      <c r="B122" s="228"/>
      <c r="C122" s="229"/>
      <c r="D122" s="230" t="s">
        <v>184</v>
      </c>
      <c r="E122" s="231" t="s">
        <v>19</v>
      </c>
      <c r="F122" s="232" t="s">
        <v>823</v>
      </c>
      <c r="G122" s="229"/>
      <c r="H122" s="233">
        <v>0</v>
      </c>
      <c r="I122" s="234"/>
      <c r="J122" s="229"/>
      <c r="K122" s="229"/>
      <c r="L122" s="235"/>
      <c r="M122" s="236"/>
      <c r="N122" s="237"/>
      <c r="O122" s="237"/>
      <c r="P122" s="237"/>
      <c r="Q122" s="237"/>
      <c r="R122" s="237"/>
      <c r="S122" s="237"/>
      <c r="T122" s="238"/>
      <c r="U122" s="13"/>
      <c r="V122" s="13"/>
      <c r="W122" s="13"/>
      <c r="X122" s="13"/>
      <c r="Y122" s="13"/>
      <c r="Z122" s="13"/>
      <c r="AA122" s="13"/>
      <c r="AB122" s="13"/>
      <c r="AC122" s="13"/>
      <c r="AD122" s="13"/>
      <c r="AE122" s="13"/>
      <c r="AT122" s="239" t="s">
        <v>184</v>
      </c>
      <c r="AU122" s="239" t="s">
        <v>71</v>
      </c>
      <c r="AV122" s="13" t="s">
        <v>80</v>
      </c>
      <c r="AW122" s="13" t="s">
        <v>32</v>
      </c>
      <c r="AX122" s="13" t="s">
        <v>71</v>
      </c>
      <c r="AY122" s="239" t="s">
        <v>175</v>
      </c>
    </row>
    <row r="123" s="14" customFormat="1">
      <c r="A123" s="14"/>
      <c r="B123" s="240"/>
      <c r="C123" s="241"/>
      <c r="D123" s="230" t="s">
        <v>184</v>
      </c>
      <c r="E123" s="242" t="s">
        <v>19</v>
      </c>
      <c r="F123" s="243" t="s">
        <v>190</v>
      </c>
      <c r="G123" s="241"/>
      <c r="H123" s="244">
        <v>4</v>
      </c>
      <c r="I123" s="245"/>
      <c r="J123" s="241"/>
      <c r="K123" s="241"/>
      <c r="L123" s="246"/>
      <c r="M123" s="247"/>
      <c r="N123" s="248"/>
      <c r="O123" s="248"/>
      <c r="P123" s="248"/>
      <c r="Q123" s="248"/>
      <c r="R123" s="248"/>
      <c r="S123" s="248"/>
      <c r="T123" s="249"/>
      <c r="U123" s="14"/>
      <c r="V123" s="14"/>
      <c r="W123" s="14"/>
      <c r="X123" s="14"/>
      <c r="Y123" s="14"/>
      <c r="Z123" s="14"/>
      <c r="AA123" s="14"/>
      <c r="AB123" s="14"/>
      <c r="AC123" s="14"/>
      <c r="AD123" s="14"/>
      <c r="AE123" s="14"/>
      <c r="AT123" s="250" t="s">
        <v>184</v>
      </c>
      <c r="AU123" s="250" t="s">
        <v>71</v>
      </c>
      <c r="AV123" s="14" t="s">
        <v>118</v>
      </c>
      <c r="AW123" s="14" t="s">
        <v>32</v>
      </c>
      <c r="AX123" s="14" t="s">
        <v>78</v>
      </c>
      <c r="AY123" s="250" t="s">
        <v>175</v>
      </c>
    </row>
    <row r="124" s="2" customFormat="1" ht="16.5" customHeight="1">
      <c r="A124" s="39"/>
      <c r="B124" s="40"/>
      <c r="C124" s="215" t="s">
        <v>214</v>
      </c>
      <c r="D124" s="215" t="s">
        <v>178</v>
      </c>
      <c r="E124" s="216" t="s">
        <v>264</v>
      </c>
      <c r="F124" s="217" t="s">
        <v>265</v>
      </c>
      <c r="G124" s="218" t="s">
        <v>244</v>
      </c>
      <c r="H124" s="219">
        <v>4</v>
      </c>
      <c r="I124" s="220"/>
      <c r="J124" s="221">
        <f>ROUND(I124*H124,2)</f>
        <v>0</v>
      </c>
      <c r="K124" s="217" t="s">
        <v>182</v>
      </c>
      <c r="L124" s="45"/>
      <c r="M124" s="222" t="s">
        <v>19</v>
      </c>
      <c r="N124" s="223" t="s">
        <v>42</v>
      </c>
      <c r="O124" s="85"/>
      <c r="P124" s="224">
        <f>O124*H124</f>
        <v>0</v>
      </c>
      <c r="Q124" s="224">
        <v>0</v>
      </c>
      <c r="R124" s="224">
        <f>Q124*H124</f>
        <v>0</v>
      </c>
      <c r="S124" s="224">
        <v>0</v>
      </c>
      <c r="T124" s="225">
        <f>S124*H124</f>
        <v>0</v>
      </c>
      <c r="U124" s="39"/>
      <c r="V124" s="39"/>
      <c r="W124" s="39"/>
      <c r="X124" s="39"/>
      <c r="Y124" s="39"/>
      <c r="Z124" s="39"/>
      <c r="AA124" s="39"/>
      <c r="AB124" s="39"/>
      <c r="AC124" s="39"/>
      <c r="AD124" s="39"/>
      <c r="AE124" s="39"/>
      <c r="AR124" s="226" t="s">
        <v>118</v>
      </c>
      <c r="AT124" s="226" t="s">
        <v>178</v>
      </c>
      <c r="AU124" s="226" t="s">
        <v>71</v>
      </c>
      <c r="AY124" s="18" t="s">
        <v>175</v>
      </c>
      <c r="BE124" s="227">
        <f>IF(N124="základní",J124,0)</f>
        <v>0</v>
      </c>
      <c r="BF124" s="227">
        <f>IF(N124="snížená",J124,0)</f>
        <v>0</v>
      </c>
      <c r="BG124" s="227">
        <f>IF(N124="zákl. přenesená",J124,0)</f>
        <v>0</v>
      </c>
      <c r="BH124" s="227">
        <f>IF(N124="sníž. přenesená",J124,0)</f>
        <v>0</v>
      </c>
      <c r="BI124" s="227">
        <f>IF(N124="nulová",J124,0)</f>
        <v>0</v>
      </c>
      <c r="BJ124" s="18" t="s">
        <v>78</v>
      </c>
      <c r="BK124" s="227">
        <f>ROUND(I124*H124,2)</f>
        <v>0</v>
      </c>
      <c r="BL124" s="18" t="s">
        <v>118</v>
      </c>
      <c r="BM124" s="226" t="s">
        <v>824</v>
      </c>
    </row>
    <row r="125" s="2" customFormat="1" ht="16.5" customHeight="1">
      <c r="A125" s="39"/>
      <c r="B125" s="40"/>
      <c r="C125" s="215" t="s">
        <v>203</v>
      </c>
      <c r="D125" s="215" t="s">
        <v>178</v>
      </c>
      <c r="E125" s="216" t="s">
        <v>825</v>
      </c>
      <c r="F125" s="217" t="s">
        <v>826</v>
      </c>
      <c r="G125" s="218" t="s">
        <v>244</v>
      </c>
      <c r="H125" s="219">
        <v>3</v>
      </c>
      <c r="I125" s="220"/>
      <c r="J125" s="221">
        <f>ROUND(I125*H125,2)</f>
        <v>0</v>
      </c>
      <c r="K125" s="217" t="s">
        <v>182</v>
      </c>
      <c r="L125" s="45"/>
      <c r="M125" s="222" t="s">
        <v>19</v>
      </c>
      <c r="N125" s="223" t="s">
        <v>42</v>
      </c>
      <c r="O125" s="85"/>
      <c r="P125" s="224">
        <f>O125*H125</f>
        <v>0</v>
      </c>
      <c r="Q125" s="224">
        <v>0</v>
      </c>
      <c r="R125" s="224">
        <f>Q125*H125</f>
        <v>0</v>
      </c>
      <c r="S125" s="224">
        <v>0</v>
      </c>
      <c r="T125" s="225">
        <f>S125*H125</f>
        <v>0</v>
      </c>
      <c r="U125" s="39"/>
      <c r="V125" s="39"/>
      <c r="W125" s="39"/>
      <c r="X125" s="39"/>
      <c r="Y125" s="39"/>
      <c r="Z125" s="39"/>
      <c r="AA125" s="39"/>
      <c r="AB125" s="39"/>
      <c r="AC125" s="39"/>
      <c r="AD125" s="39"/>
      <c r="AE125" s="39"/>
      <c r="AR125" s="226" t="s">
        <v>118</v>
      </c>
      <c r="AT125" s="226" t="s">
        <v>178</v>
      </c>
      <c r="AU125" s="226" t="s">
        <v>71</v>
      </c>
      <c r="AY125" s="18" t="s">
        <v>175</v>
      </c>
      <c r="BE125" s="227">
        <f>IF(N125="základní",J125,0)</f>
        <v>0</v>
      </c>
      <c r="BF125" s="227">
        <f>IF(N125="snížená",J125,0)</f>
        <v>0</v>
      </c>
      <c r="BG125" s="227">
        <f>IF(N125="zákl. přenesená",J125,0)</f>
        <v>0</v>
      </c>
      <c r="BH125" s="227">
        <f>IF(N125="sníž. přenesená",J125,0)</f>
        <v>0</v>
      </c>
      <c r="BI125" s="227">
        <f>IF(N125="nulová",J125,0)</f>
        <v>0</v>
      </c>
      <c r="BJ125" s="18" t="s">
        <v>78</v>
      </c>
      <c r="BK125" s="227">
        <f>ROUND(I125*H125,2)</f>
        <v>0</v>
      </c>
      <c r="BL125" s="18" t="s">
        <v>118</v>
      </c>
      <c r="BM125" s="226" t="s">
        <v>827</v>
      </c>
    </row>
    <row r="126" s="13" customFormat="1">
      <c r="A126" s="13"/>
      <c r="B126" s="228"/>
      <c r="C126" s="229"/>
      <c r="D126" s="230" t="s">
        <v>184</v>
      </c>
      <c r="E126" s="231" t="s">
        <v>19</v>
      </c>
      <c r="F126" s="232" t="s">
        <v>828</v>
      </c>
      <c r="G126" s="229"/>
      <c r="H126" s="233">
        <v>3</v>
      </c>
      <c r="I126" s="234"/>
      <c r="J126" s="229"/>
      <c r="K126" s="229"/>
      <c r="L126" s="235"/>
      <c r="M126" s="236"/>
      <c r="N126" s="237"/>
      <c r="O126" s="237"/>
      <c r="P126" s="237"/>
      <c r="Q126" s="237"/>
      <c r="R126" s="237"/>
      <c r="S126" s="237"/>
      <c r="T126" s="238"/>
      <c r="U126" s="13"/>
      <c r="V126" s="13"/>
      <c r="W126" s="13"/>
      <c r="X126" s="13"/>
      <c r="Y126" s="13"/>
      <c r="Z126" s="13"/>
      <c r="AA126" s="13"/>
      <c r="AB126" s="13"/>
      <c r="AC126" s="13"/>
      <c r="AD126" s="13"/>
      <c r="AE126" s="13"/>
      <c r="AT126" s="239" t="s">
        <v>184</v>
      </c>
      <c r="AU126" s="239" t="s">
        <v>71</v>
      </c>
      <c r="AV126" s="13" t="s">
        <v>80</v>
      </c>
      <c r="AW126" s="13" t="s">
        <v>32</v>
      </c>
      <c r="AX126" s="13" t="s">
        <v>78</v>
      </c>
      <c r="AY126" s="239" t="s">
        <v>175</v>
      </c>
    </row>
    <row r="127" s="2" customFormat="1" ht="16.5" customHeight="1">
      <c r="A127" s="39"/>
      <c r="B127" s="40"/>
      <c r="C127" s="215" t="s">
        <v>227</v>
      </c>
      <c r="D127" s="215" t="s">
        <v>178</v>
      </c>
      <c r="E127" s="216" t="s">
        <v>829</v>
      </c>
      <c r="F127" s="217" t="s">
        <v>830</v>
      </c>
      <c r="G127" s="218" t="s">
        <v>244</v>
      </c>
      <c r="H127" s="219">
        <v>3</v>
      </c>
      <c r="I127" s="220"/>
      <c r="J127" s="221">
        <f>ROUND(I127*H127,2)</f>
        <v>0</v>
      </c>
      <c r="K127" s="217" t="s">
        <v>182</v>
      </c>
      <c r="L127" s="45"/>
      <c r="M127" s="222" t="s">
        <v>19</v>
      </c>
      <c r="N127" s="223" t="s">
        <v>42</v>
      </c>
      <c r="O127" s="85"/>
      <c r="P127" s="224">
        <f>O127*H127</f>
        <v>0</v>
      </c>
      <c r="Q127" s="224">
        <v>0</v>
      </c>
      <c r="R127" s="224">
        <f>Q127*H127</f>
        <v>0</v>
      </c>
      <c r="S127" s="224">
        <v>0</v>
      </c>
      <c r="T127" s="225">
        <f>S127*H127</f>
        <v>0</v>
      </c>
      <c r="U127" s="39"/>
      <c r="V127" s="39"/>
      <c r="W127" s="39"/>
      <c r="X127" s="39"/>
      <c r="Y127" s="39"/>
      <c r="Z127" s="39"/>
      <c r="AA127" s="39"/>
      <c r="AB127" s="39"/>
      <c r="AC127" s="39"/>
      <c r="AD127" s="39"/>
      <c r="AE127" s="39"/>
      <c r="AR127" s="226" t="s">
        <v>118</v>
      </c>
      <c r="AT127" s="226" t="s">
        <v>178</v>
      </c>
      <c r="AU127" s="226" t="s">
        <v>71</v>
      </c>
      <c r="AY127" s="18" t="s">
        <v>175</v>
      </c>
      <c r="BE127" s="227">
        <f>IF(N127="základní",J127,0)</f>
        <v>0</v>
      </c>
      <c r="BF127" s="227">
        <f>IF(N127="snížená",J127,0)</f>
        <v>0</v>
      </c>
      <c r="BG127" s="227">
        <f>IF(N127="zákl. přenesená",J127,0)</f>
        <v>0</v>
      </c>
      <c r="BH127" s="227">
        <f>IF(N127="sníž. přenesená",J127,0)</f>
        <v>0</v>
      </c>
      <c r="BI127" s="227">
        <f>IF(N127="nulová",J127,0)</f>
        <v>0</v>
      </c>
      <c r="BJ127" s="18" t="s">
        <v>78</v>
      </c>
      <c r="BK127" s="227">
        <f>ROUND(I127*H127,2)</f>
        <v>0</v>
      </c>
      <c r="BL127" s="18" t="s">
        <v>118</v>
      </c>
      <c r="BM127" s="226" t="s">
        <v>831</v>
      </c>
    </row>
    <row r="128" s="13" customFormat="1">
      <c r="A128" s="13"/>
      <c r="B128" s="228"/>
      <c r="C128" s="229"/>
      <c r="D128" s="230" t="s">
        <v>184</v>
      </c>
      <c r="E128" s="231" t="s">
        <v>19</v>
      </c>
      <c r="F128" s="232" t="s">
        <v>828</v>
      </c>
      <c r="G128" s="229"/>
      <c r="H128" s="233">
        <v>3</v>
      </c>
      <c r="I128" s="234"/>
      <c r="J128" s="229"/>
      <c r="K128" s="229"/>
      <c r="L128" s="235"/>
      <c r="M128" s="236"/>
      <c r="N128" s="237"/>
      <c r="O128" s="237"/>
      <c r="P128" s="237"/>
      <c r="Q128" s="237"/>
      <c r="R128" s="237"/>
      <c r="S128" s="237"/>
      <c r="T128" s="238"/>
      <c r="U128" s="13"/>
      <c r="V128" s="13"/>
      <c r="W128" s="13"/>
      <c r="X128" s="13"/>
      <c r="Y128" s="13"/>
      <c r="Z128" s="13"/>
      <c r="AA128" s="13"/>
      <c r="AB128" s="13"/>
      <c r="AC128" s="13"/>
      <c r="AD128" s="13"/>
      <c r="AE128" s="13"/>
      <c r="AT128" s="239" t="s">
        <v>184</v>
      </c>
      <c r="AU128" s="239" t="s">
        <v>71</v>
      </c>
      <c r="AV128" s="13" t="s">
        <v>80</v>
      </c>
      <c r="AW128" s="13" t="s">
        <v>32</v>
      </c>
      <c r="AX128" s="13" t="s">
        <v>78</v>
      </c>
      <c r="AY128" s="239" t="s">
        <v>175</v>
      </c>
    </row>
    <row r="129" s="2" customFormat="1" ht="37.8" customHeight="1">
      <c r="A129" s="39"/>
      <c r="B129" s="40"/>
      <c r="C129" s="215" t="s">
        <v>113</v>
      </c>
      <c r="D129" s="215" t="s">
        <v>178</v>
      </c>
      <c r="E129" s="216" t="s">
        <v>832</v>
      </c>
      <c r="F129" s="217" t="s">
        <v>833</v>
      </c>
      <c r="G129" s="218" t="s">
        <v>244</v>
      </c>
      <c r="H129" s="219">
        <v>1</v>
      </c>
      <c r="I129" s="220"/>
      <c r="J129" s="221">
        <f>ROUND(I129*H129,2)</f>
        <v>0</v>
      </c>
      <c r="K129" s="217" t="s">
        <v>182</v>
      </c>
      <c r="L129" s="45"/>
      <c r="M129" s="222" t="s">
        <v>19</v>
      </c>
      <c r="N129" s="223" t="s">
        <v>42</v>
      </c>
      <c r="O129" s="85"/>
      <c r="P129" s="224">
        <f>O129*H129</f>
        <v>0</v>
      </c>
      <c r="Q129" s="224">
        <v>0</v>
      </c>
      <c r="R129" s="224">
        <f>Q129*H129</f>
        <v>0</v>
      </c>
      <c r="S129" s="224">
        <v>0</v>
      </c>
      <c r="T129" s="225">
        <f>S129*H129</f>
        <v>0</v>
      </c>
      <c r="U129" s="39"/>
      <c r="V129" s="39"/>
      <c r="W129" s="39"/>
      <c r="X129" s="39"/>
      <c r="Y129" s="39"/>
      <c r="Z129" s="39"/>
      <c r="AA129" s="39"/>
      <c r="AB129" s="39"/>
      <c r="AC129" s="39"/>
      <c r="AD129" s="39"/>
      <c r="AE129" s="39"/>
      <c r="AR129" s="226" t="s">
        <v>118</v>
      </c>
      <c r="AT129" s="226" t="s">
        <v>178</v>
      </c>
      <c r="AU129" s="226" t="s">
        <v>71</v>
      </c>
      <c r="AY129" s="18" t="s">
        <v>175</v>
      </c>
      <c r="BE129" s="227">
        <f>IF(N129="základní",J129,0)</f>
        <v>0</v>
      </c>
      <c r="BF129" s="227">
        <f>IF(N129="snížená",J129,0)</f>
        <v>0</v>
      </c>
      <c r="BG129" s="227">
        <f>IF(N129="zákl. přenesená",J129,0)</f>
        <v>0</v>
      </c>
      <c r="BH129" s="227">
        <f>IF(N129="sníž. přenesená",J129,0)</f>
        <v>0</v>
      </c>
      <c r="BI129" s="227">
        <f>IF(N129="nulová",J129,0)</f>
        <v>0</v>
      </c>
      <c r="BJ129" s="18" t="s">
        <v>78</v>
      </c>
      <c r="BK129" s="227">
        <f>ROUND(I129*H129,2)</f>
        <v>0</v>
      </c>
      <c r="BL129" s="18" t="s">
        <v>118</v>
      </c>
      <c r="BM129" s="226" t="s">
        <v>834</v>
      </c>
    </row>
    <row r="130" s="13" customFormat="1">
      <c r="A130" s="13"/>
      <c r="B130" s="228"/>
      <c r="C130" s="229"/>
      <c r="D130" s="230" t="s">
        <v>184</v>
      </c>
      <c r="E130" s="231" t="s">
        <v>19</v>
      </c>
      <c r="F130" s="232" t="s">
        <v>835</v>
      </c>
      <c r="G130" s="229"/>
      <c r="H130" s="233">
        <v>1</v>
      </c>
      <c r="I130" s="234"/>
      <c r="J130" s="229"/>
      <c r="K130" s="229"/>
      <c r="L130" s="235"/>
      <c r="M130" s="236"/>
      <c r="N130" s="237"/>
      <c r="O130" s="237"/>
      <c r="P130" s="237"/>
      <c r="Q130" s="237"/>
      <c r="R130" s="237"/>
      <c r="S130" s="237"/>
      <c r="T130" s="238"/>
      <c r="U130" s="13"/>
      <c r="V130" s="13"/>
      <c r="W130" s="13"/>
      <c r="X130" s="13"/>
      <c r="Y130" s="13"/>
      <c r="Z130" s="13"/>
      <c r="AA130" s="13"/>
      <c r="AB130" s="13"/>
      <c r="AC130" s="13"/>
      <c r="AD130" s="13"/>
      <c r="AE130" s="13"/>
      <c r="AT130" s="239" t="s">
        <v>184</v>
      </c>
      <c r="AU130" s="239" t="s">
        <v>71</v>
      </c>
      <c r="AV130" s="13" t="s">
        <v>80</v>
      </c>
      <c r="AW130" s="13" t="s">
        <v>32</v>
      </c>
      <c r="AX130" s="13" t="s">
        <v>78</v>
      </c>
      <c r="AY130" s="239" t="s">
        <v>175</v>
      </c>
    </row>
    <row r="131" s="2" customFormat="1" ht="37.8" customHeight="1">
      <c r="A131" s="39"/>
      <c r="B131" s="40"/>
      <c r="C131" s="215" t="s">
        <v>123</v>
      </c>
      <c r="D131" s="215" t="s">
        <v>178</v>
      </c>
      <c r="E131" s="216" t="s">
        <v>836</v>
      </c>
      <c r="F131" s="217" t="s">
        <v>837</v>
      </c>
      <c r="G131" s="218" t="s">
        <v>244</v>
      </c>
      <c r="H131" s="219">
        <v>1</v>
      </c>
      <c r="I131" s="220"/>
      <c r="J131" s="221">
        <f>ROUND(I131*H131,2)</f>
        <v>0</v>
      </c>
      <c r="K131" s="217" t="s">
        <v>182</v>
      </c>
      <c r="L131" s="45"/>
      <c r="M131" s="222" t="s">
        <v>19</v>
      </c>
      <c r="N131" s="223" t="s">
        <v>42</v>
      </c>
      <c r="O131" s="85"/>
      <c r="P131" s="224">
        <f>O131*H131</f>
        <v>0</v>
      </c>
      <c r="Q131" s="224">
        <v>0</v>
      </c>
      <c r="R131" s="224">
        <f>Q131*H131</f>
        <v>0</v>
      </c>
      <c r="S131" s="224">
        <v>0</v>
      </c>
      <c r="T131" s="225">
        <f>S131*H131</f>
        <v>0</v>
      </c>
      <c r="U131" s="39"/>
      <c r="V131" s="39"/>
      <c r="W131" s="39"/>
      <c r="X131" s="39"/>
      <c r="Y131" s="39"/>
      <c r="Z131" s="39"/>
      <c r="AA131" s="39"/>
      <c r="AB131" s="39"/>
      <c r="AC131" s="39"/>
      <c r="AD131" s="39"/>
      <c r="AE131" s="39"/>
      <c r="AR131" s="226" t="s">
        <v>118</v>
      </c>
      <c r="AT131" s="226" t="s">
        <v>178</v>
      </c>
      <c r="AU131" s="226" t="s">
        <v>71</v>
      </c>
      <c r="AY131" s="18" t="s">
        <v>175</v>
      </c>
      <c r="BE131" s="227">
        <f>IF(N131="základní",J131,0)</f>
        <v>0</v>
      </c>
      <c r="BF131" s="227">
        <f>IF(N131="snížená",J131,0)</f>
        <v>0</v>
      </c>
      <c r="BG131" s="227">
        <f>IF(N131="zákl. přenesená",J131,0)</f>
        <v>0</v>
      </c>
      <c r="BH131" s="227">
        <f>IF(N131="sníž. přenesená",J131,0)</f>
        <v>0</v>
      </c>
      <c r="BI131" s="227">
        <f>IF(N131="nulová",J131,0)</f>
        <v>0</v>
      </c>
      <c r="BJ131" s="18" t="s">
        <v>78</v>
      </c>
      <c r="BK131" s="227">
        <f>ROUND(I131*H131,2)</f>
        <v>0</v>
      </c>
      <c r="BL131" s="18" t="s">
        <v>118</v>
      </c>
      <c r="BM131" s="226" t="s">
        <v>838</v>
      </c>
    </row>
    <row r="132" s="2" customFormat="1" ht="33" customHeight="1">
      <c r="A132" s="39"/>
      <c r="B132" s="40"/>
      <c r="C132" s="215" t="s">
        <v>132</v>
      </c>
      <c r="D132" s="215" t="s">
        <v>178</v>
      </c>
      <c r="E132" s="216" t="s">
        <v>839</v>
      </c>
      <c r="F132" s="217" t="s">
        <v>840</v>
      </c>
      <c r="G132" s="218" t="s">
        <v>212</v>
      </c>
      <c r="H132" s="219">
        <v>40</v>
      </c>
      <c r="I132" s="220"/>
      <c r="J132" s="221">
        <f>ROUND(I132*H132,2)</f>
        <v>0</v>
      </c>
      <c r="K132" s="217" t="s">
        <v>182</v>
      </c>
      <c r="L132" s="45"/>
      <c r="M132" s="222" t="s">
        <v>19</v>
      </c>
      <c r="N132" s="223" t="s">
        <v>42</v>
      </c>
      <c r="O132" s="85"/>
      <c r="P132" s="224">
        <f>O132*H132</f>
        <v>0</v>
      </c>
      <c r="Q132" s="224">
        <v>0</v>
      </c>
      <c r="R132" s="224">
        <f>Q132*H132</f>
        <v>0</v>
      </c>
      <c r="S132" s="224">
        <v>0</v>
      </c>
      <c r="T132" s="225">
        <f>S132*H132</f>
        <v>0</v>
      </c>
      <c r="U132" s="39"/>
      <c r="V132" s="39"/>
      <c r="W132" s="39"/>
      <c r="X132" s="39"/>
      <c r="Y132" s="39"/>
      <c r="Z132" s="39"/>
      <c r="AA132" s="39"/>
      <c r="AB132" s="39"/>
      <c r="AC132" s="39"/>
      <c r="AD132" s="39"/>
      <c r="AE132" s="39"/>
      <c r="AR132" s="226" t="s">
        <v>118</v>
      </c>
      <c r="AT132" s="226" t="s">
        <v>178</v>
      </c>
      <c r="AU132" s="226" t="s">
        <v>71</v>
      </c>
      <c r="AY132" s="18" t="s">
        <v>175</v>
      </c>
      <c r="BE132" s="227">
        <f>IF(N132="základní",J132,0)</f>
        <v>0</v>
      </c>
      <c r="BF132" s="227">
        <f>IF(N132="snížená",J132,0)</f>
        <v>0</v>
      </c>
      <c r="BG132" s="227">
        <f>IF(N132="zákl. přenesená",J132,0)</f>
        <v>0</v>
      </c>
      <c r="BH132" s="227">
        <f>IF(N132="sníž. přenesená",J132,0)</f>
        <v>0</v>
      </c>
      <c r="BI132" s="227">
        <f>IF(N132="nulová",J132,0)</f>
        <v>0</v>
      </c>
      <c r="BJ132" s="18" t="s">
        <v>78</v>
      </c>
      <c r="BK132" s="227">
        <f>ROUND(I132*H132,2)</f>
        <v>0</v>
      </c>
      <c r="BL132" s="18" t="s">
        <v>118</v>
      </c>
      <c r="BM132" s="226" t="s">
        <v>841</v>
      </c>
    </row>
    <row r="133" s="2" customFormat="1" ht="33" customHeight="1">
      <c r="A133" s="39"/>
      <c r="B133" s="40"/>
      <c r="C133" s="215" t="s">
        <v>135</v>
      </c>
      <c r="D133" s="215" t="s">
        <v>178</v>
      </c>
      <c r="E133" s="216" t="s">
        <v>842</v>
      </c>
      <c r="F133" s="217" t="s">
        <v>843</v>
      </c>
      <c r="G133" s="218" t="s">
        <v>212</v>
      </c>
      <c r="H133" s="219">
        <v>40</v>
      </c>
      <c r="I133" s="220"/>
      <c r="J133" s="221">
        <f>ROUND(I133*H133,2)</f>
        <v>0</v>
      </c>
      <c r="K133" s="217" t="s">
        <v>182</v>
      </c>
      <c r="L133" s="45"/>
      <c r="M133" s="222" t="s">
        <v>19</v>
      </c>
      <c r="N133" s="223" t="s">
        <v>42</v>
      </c>
      <c r="O133" s="85"/>
      <c r="P133" s="224">
        <f>O133*H133</f>
        <v>0</v>
      </c>
      <c r="Q133" s="224">
        <v>0</v>
      </c>
      <c r="R133" s="224">
        <f>Q133*H133</f>
        <v>0</v>
      </c>
      <c r="S133" s="224">
        <v>0</v>
      </c>
      <c r="T133" s="225">
        <f>S133*H133</f>
        <v>0</v>
      </c>
      <c r="U133" s="39"/>
      <c r="V133" s="39"/>
      <c r="W133" s="39"/>
      <c r="X133" s="39"/>
      <c r="Y133" s="39"/>
      <c r="Z133" s="39"/>
      <c r="AA133" s="39"/>
      <c r="AB133" s="39"/>
      <c r="AC133" s="39"/>
      <c r="AD133" s="39"/>
      <c r="AE133" s="39"/>
      <c r="AR133" s="226" t="s">
        <v>118</v>
      </c>
      <c r="AT133" s="226" t="s">
        <v>178</v>
      </c>
      <c r="AU133" s="226" t="s">
        <v>71</v>
      </c>
      <c r="AY133" s="18" t="s">
        <v>175</v>
      </c>
      <c r="BE133" s="227">
        <f>IF(N133="základní",J133,0)</f>
        <v>0</v>
      </c>
      <c r="BF133" s="227">
        <f>IF(N133="snížená",J133,0)</f>
        <v>0</v>
      </c>
      <c r="BG133" s="227">
        <f>IF(N133="zákl. přenesená",J133,0)</f>
        <v>0</v>
      </c>
      <c r="BH133" s="227">
        <f>IF(N133="sníž. přenesená",J133,0)</f>
        <v>0</v>
      </c>
      <c r="BI133" s="227">
        <f>IF(N133="nulová",J133,0)</f>
        <v>0</v>
      </c>
      <c r="BJ133" s="18" t="s">
        <v>78</v>
      </c>
      <c r="BK133" s="227">
        <f>ROUND(I133*H133,2)</f>
        <v>0</v>
      </c>
      <c r="BL133" s="18" t="s">
        <v>118</v>
      </c>
      <c r="BM133" s="226" t="s">
        <v>844</v>
      </c>
    </row>
    <row r="134" s="2" customFormat="1" ht="24.15" customHeight="1">
      <c r="A134" s="39"/>
      <c r="B134" s="40"/>
      <c r="C134" s="215" t="s">
        <v>138</v>
      </c>
      <c r="D134" s="215" t="s">
        <v>178</v>
      </c>
      <c r="E134" s="216" t="s">
        <v>681</v>
      </c>
      <c r="F134" s="217" t="s">
        <v>682</v>
      </c>
      <c r="G134" s="218" t="s">
        <v>212</v>
      </c>
      <c r="H134" s="219">
        <v>33</v>
      </c>
      <c r="I134" s="220"/>
      <c r="J134" s="221">
        <f>ROUND(I134*H134,2)</f>
        <v>0</v>
      </c>
      <c r="K134" s="217" t="s">
        <v>182</v>
      </c>
      <c r="L134" s="45"/>
      <c r="M134" s="222" t="s">
        <v>19</v>
      </c>
      <c r="N134" s="223" t="s">
        <v>42</v>
      </c>
      <c r="O134" s="85"/>
      <c r="P134" s="224">
        <f>O134*H134</f>
        <v>0</v>
      </c>
      <c r="Q134" s="224">
        <v>0</v>
      </c>
      <c r="R134" s="224">
        <f>Q134*H134</f>
        <v>0</v>
      </c>
      <c r="S134" s="224">
        <v>0</v>
      </c>
      <c r="T134" s="225">
        <f>S134*H134</f>
        <v>0</v>
      </c>
      <c r="U134" s="39"/>
      <c r="V134" s="39"/>
      <c r="W134" s="39"/>
      <c r="X134" s="39"/>
      <c r="Y134" s="39"/>
      <c r="Z134" s="39"/>
      <c r="AA134" s="39"/>
      <c r="AB134" s="39"/>
      <c r="AC134" s="39"/>
      <c r="AD134" s="39"/>
      <c r="AE134" s="39"/>
      <c r="AR134" s="226" t="s">
        <v>118</v>
      </c>
      <c r="AT134" s="226" t="s">
        <v>178</v>
      </c>
      <c r="AU134" s="226" t="s">
        <v>71</v>
      </c>
      <c r="AY134" s="18" t="s">
        <v>175</v>
      </c>
      <c r="BE134" s="227">
        <f>IF(N134="základní",J134,0)</f>
        <v>0</v>
      </c>
      <c r="BF134" s="227">
        <f>IF(N134="snížená",J134,0)</f>
        <v>0</v>
      </c>
      <c r="BG134" s="227">
        <f>IF(N134="zákl. přenesená",J134,0)</f>
        <v>0</v>
      </c>
      <c r="BH134" s="227">
        <f>IF(N134="sníž. přenesená",J134,0)</f>
        <v>0</v>
      </c>
      <c r="BI134" s="227">
        <f>IF(N134="nulová",J134,0)</f>
        <v>0</v>
      </c>
      <c r="BJ134" s="18" t="s">
        <v>78</v>
      </c>
      <c r="BK134" s="227">
        <f>ROUND(I134*H134,2)</f>
        <v>0</v>
      </c>
      <c r="BL134" s="18" t="s">
        <v>118</v>
      </c>
      <c r="BM134" s="226" t="s">
        <v>845</v>
      </c>
    </row>
    <row r="135" s="13" customFormat="1">
      <c r="A135" s="13"/>
      <c r="B135" s="228"/>
      <c r="C135" s="229"/>
      <c r="D135" s="230" t="s">
        <v>184</v>
      </c>
      <c r="E135" s="231" t="s">
        <v>19</v>
      </c>
      <c r="F135" s="232" t="s">
        <v>846</v>
      </c>
      <c r="G135" s="229"/>
      <c r="H135" s="233">
        <v>24</v>
      </c>
      <c r="I135" s="234"/>
      <c r="J135" s="229"/>
      <c r="K135" s="229"/>
      <c r="L135" s="235"/>
      <c r="M135" s="236"/>
      <c r="N135" s="237"/>
      <c r="O135" s="237"/>
      <c r="P135" s="237"/>
      <c r="Q135" s="237"/>
      <c r="R135" s="237"/>
      <c r="S135" s="237"/>
      <c r="T135" s="238"/>
      <c r="U135" s="13"/>
      <c r="V135" s="13"/>
      <c r="W135" s="13"/>
      <c r="X135" s="13"/>
      <c r="Y135" s="13"/>
      <c r="Z135" s="13"/>
      <c r="AA135" s="13"/>
      <c r="AB135" s="13"/>
      <c r="AC135" s="13"/>
      <c r="AD135" s="13"/>
      <c r="AE135" s="13"/>
      <c r="AT135" s="239" t="s">
        <v>184</v>
      </c>
      <c r="AU135" s="239" t="s">
        <v>71</v>
      </c>
      <c r="AV135" s="13" t="s">
        <v>80</v>
      </c>
      <c r="AW135" s="13" t="s">
        <v>32</v>
      </c>
      <c r="AX135" s="13" t="s">
        <v>71</v>
      </c>
      <c r="AY135" s="239" t="s">
        <v>175</v>
      </c>
    </row>
    <row r="136" s="13" customFormat="1">
      <c r="A136" s="13"/>
      <c r="B136" s="228"/>
      <c r="C136" s="229"/>
      <c r="D136" s="230" t="s">
        <v>184</v>
      </c>
      <c r="E136" s="231" t="s">
        <v>19</v>
      </c>
      <c r="F136" s="232" t="s">
        <v>847</v>
      </c>
      <c r="G136" s="229"/>
      <c r="H136" s="233">
        <v>9</v>
      </c>
      <c r="I136" s="234"/>
      <c r="J136" s="229"/>
      <c r="K136" s="229"/>
      <c r="L136" s="235"/>
      <c r="M136" s="236"/>
      <c r="N136" s="237"/>
      <c r="O136" s="237"/>
      <c r="P136" s="237"/>
      <c r="Q136" s="237"/>
      <c r="R136" s="237"/>
      <c r="S136" s="237"/>
      <c r="T136" s="238"/>
      <c r="U136" s="13"/>
      <c r="V136" s="13"/>
      <c r="W136" s="13"/>
      <c r="X136" s="13"/>
      <c r="Y136" s="13"/>
      <c r="Z136" s="13"/>
      <c r="AA136" s="13"/>
      <c r="AB136" s="13"/>
      <c r="AC136" s="13"/>
      <c r="AD136" s="13"/>
      <c r="AE136" s="13"/>
      <c r="AT136" s="239" t="s">
        <v>184</v>
      </c>
      <c r="AU136" s="239" t="s">
        <v>71</v>
      </c>
      <c r="AV136" s="13" t="s">
        <v>80</v>
      </c>
      <c r="AW136" s="13" t="s">
        <v>32</v>
      </c>
      <c r="AX136" s="13" t="s">
        <v>71</v>
      </c>
      <c r="AY136" s="239" t="s">
        <v>175</v>
      </c>
    </row>
    <row r="137" s="14" customFormat="1">
      <c r="A137" s="14"/>
      <c r="B137" s="240"/>
      <c r="C137" s="241"/>
      <c r="D137" s="230" t="s">
        <v>184</v>
      </c>
      <c r="E137" s="242" t="s">
        <v>19</v>
      </c>
      <c r="F137" s="243" t="s">
        <v>190</v>
      </c>
      <c r="G137" s="241"/>
      <c r="H137" s="244">
        <v>33</v>
      </c>
      <c r="I137" s="245"/>
      <c r="J137" s="241"/>
      <c r="K137" s="241"/>
      <c r="L137" s="246"/>
      <c r="M137" s="247"/>
      <c r="N137" s="248"/>
      <c r="O137" s="248"/>
      <c r="P137" s="248"/>
      <c r="Q137" s="248"/>
      <c r="R137" s="248"/>
      <c r="S137" s="248"/>
      <c r="T137" s="249"/>
      <c r="U137" s="14"/>
      <c r="V137" s="14"/>
      <c r="W137" s="14"/>
      <c r="X137" s="14"/>
      <c r="Y137" s="14"/>
      <c r="Z137" s="14"/>
      <c r="AA137" s="14"/>
      <c r="AB137" s="14"/>
      <c r="AC137" s="14"/>
      <c r="AD137" s="14"/>
      <c r="AE137" s="14"/>
      <c r="AT137" s="250" t="s">
        <v>184</v>
      </c>
      <c r="AU137" s="250" t="s">
        <v>71</v>
      </c>
      <c r="AV137" s="14" t="s">
        <v>118</v>
      </c>
      <c r="AW137" s="14" t="s">
        <v>32</v>
      </c>
      <c r="AX137" s="14" t="s">
        <v>78</v>
      </c>
      <c r="AY137" s="250" t="s">
        <v>175</v>
      </c>
    </row>
    <row r="138" s="2" customFormat="1" ht="24.15" customHeight="1">
      <c r="A138" s="39"/>
      <c r="B138" s="40"/>
      <c r="C138" s="215" t="s">
        <v>8</v>
      </c>
      <c r="D138" s="215" t="s">
        <v>178</v>
      </c>
      <c r="E138" s="216" t="s">
        <v>688</v>
      </c>
      <c r="F138" s="217" t="s">
        <v>689</v>
      </c>
      <c r="G138" s="218" t="s">
        <v>212</v>
      </c>
      <c r="H138" s="219">
        <v>33</v>
      </c>
      <c r="I138" s="220"/>
      <c r="J138" s="221">
        <f>ROUND(I138*H138,2)</f>
        <v>0</v>
      </c>
      <c r="K138" s="217" t="s">
        <v>182</v>
      </c>
      <c r="L138" s="45"/>
      <c r="M138" s="222" t="s">
        <v>19</v>
      </c>
      <c r="N138" s="223" t="s">
        <v>42</v>
      </c>
      <c r="O138" s="85"/>
      <c r="P138" s="224">
        <f>O138*H138</f>
        <v>0</v>
      </c>
      <c r="Q138" s="224">
        <v>0</v>
      </c>
      <c r="R138" s="224">
        <f>Q138*H138</f>
        <v>0</v>
      </c>
      <c r="S138" s="224">
        <v>0</v>
      </c>
      <c r="T138" s="225">
        <f>S138*H138</f>
        <v>0</v>
      </c>
      <c r="U138" s="39"/>
      <c r="V138" s="39"/>
      <c r="W138" s="39"/>
      <c r="X138" s="39"/>
      <c r="Y138" s="39"/>
      <c r="Z138" s="39"/>
      <c r="AA138" s="39"/>
      <c r="AB138" s="39"/>
      <c r="AC138" s="39"/>
      <c r="AD138" s="39"/>
      <c r="AE138" s="39"/>
      <c r="AR138" s="226" t="s">
        <v>118</v>
      </c>
      <c r="AT138" s="226" t="s">
        <v>178</v>
      </c>
      <c r="AU138" s="226" t="s">
        <v>71</v>
      </c>
      <c r="AY138" s="18" t="s">
        <v>175</v>
      </c>
      <c r="BE138" s="227">
        <f>IF(N138="základní",J138,0)</f>
        <v>0</v>
      </c>
      <c r="BF138" s="227">
        <f>IF(N138="snížená",J138,0)</f>
        <v>0</v>
      </c>
      <c r="BG138" s="227">
        <f>IF(N138="zákl. přenesená",J138,0)</f>
        <v>0</v>
      </c>
      <c r="BH138" s="227">
        <f>IF(N138="sníž. přenesená",J138,0)</f>
        <v>0</v>
      </c>
      <c r="BI138" s="227">
        <f>IF(N138="nulová",J138,0)</f>
        <v>0</v>
      </c>
      <c r="BJ138" s="18" t="s">
        <v>78</v>
      </c>
      <c r="BK138" s="227">
        <f>ROUND(I138*H138,2)</f>
        <v>0</v>
      </c>
      <c r="BL138" s="18" t="s">
        <v>118</v>
      </c>
      <c r="BM138" s="226" t="s">
        <v>848</v>
      </c>
    </row>
    <row r="139" s="2" customFormat="1" ht="24.15" customHeight="1">
      <c r="A139" s="39"/>
      <c r="B139" s="40"/>
      <c r="C139" s="215" t="s">
        <v>143</v>
      </c>
      <c r="D139" s="215" t="s">
        <v>178</v>
      </c>
      <c r="E139" s="216" t="s">
        <v>228</v>
      </c>
      <c r="F139" s="217" t="s">
        <v>229</v>
      </c>
      <c r="G139" s="218" t="s">
        <v>212</v>
      </c>
      <c r="H139" s="219">
        <v>12</v>
      </c>
      <c r="I139" s="220"/>
      <c r="J139" s="221">
        <f>ROUND(I139*H139,2)</f>
        <v>0</v>
      </c>
      <c r="K139" s="217" t="s">
        <v>182</v>
      </c>
      <c r="L139" s="45"/>
      <c r="M139" s="222" t="s">
        <v>19</v>
      </c>
      <c r="N139" s="223" t="s">
        <v>42</v>
      </c>
      <c r="O139" s="85"/>
      <c r="P139" s="224">
        <f>O139*H139</f>
        <v>0</v>
      </c>
      <c r="Q139" s="224">
        <v>0</v>
      </c>
      <c r="R139" s="224">
        <f>Q139*H139</f>
        <v>0</v>
      </c>
      <c r="S139" s="224">
        <v>0</v>
      </c>
      <c r="T139" s="225">
        <f>S139*H139</f>
        <v>0</v>
      </c>
      <c r="U139" s="39"/>
      <c r="V139" s="39"/>
      <c r="W139" s="39"/>
      <c r="X139" s="39"/>
      <c r="Y139" s="39"/>
      <c r="Z139" s="39"/>
      <c r="AA139" s="39"/>
      <c r="AB139" s="39"/>
      <c r="AC139" s="39"/>
      <c r="AD139" s="39"/>
      <c r="AE139" s="39"/>
      <c r="AR139" s="226" t="s">
        <v>118</v>
      </c>
      <c r="AT139" s="226" t="s">
        <v>178</v>
      </c>
      <c r="AU139" s="226" t="s">
        <v>71</v>
      </c>
      <c r="AY139" s="18" t="s">
        <v>175</v>
      </c>
      <c r="BE139" s="227">
        <f>IF(N139="základní",J139,0)</f>
        <v>0</v>
      </c>
      <c r="BF139" s="227">
        <f>IF(N139="snížená",J139,0)</f>
        <v>0</v>
      </c>
      <c r="BG139" s="227">
        <f>IF(N139="zákl. přenesená",J139,0)</f>
        <v>0</v>
      </c>
      <c r="BH139" s="227">
        <f>IF(N139="sníž. přenesená",J139,0)</f>
        <v>0</v>
      </c>
      <c r="BI139" s="227">
        <f>IF(N139="nulová",J139,0)</f>
        <v>0</v>
      </c>
      <c r="BJ139" s="18" t="s">
        <v>78</v>
      </c>
      <c r="BK139" s="227">
        <f>ROUND(I139*H139,2)</f>
        <v>0</v>
      </c>
      <c r="BL139" s="18" t="s">
        <v>118</v>
      </c>
      <c r="BM139" s="226" t="s">
        <v>849</v>
      </c>
    </row>
    <row r="140" s="13" customFormat="1">
      <c r="A140" s="13"/>
      <c r="B140" s="228"/>
      <c r="C140" s="229"/>
      <c r="D140" s="230" t="s">
        <v>184</v>
      </c>
      <c r="E140" s="231" t="s">
        <v>19</v>
      </c>
      <c r="F140" s="232" t="s">
        <v>850</v>
      </c>
      <c r="G140" s="229"/>
      <c r="H140" s="233">
        <v>12</v>
      </c>
      <c r="I140" s="234"/>
      <c r="J140" s="229"/>
      <c r="K140" s="229"/>
      <c r="L140" s="235"/>
      <c r="M140" s="236"/>
      <c r="N140" s="237"/>
      <c r="O140" s="237"/>
      <c r="P140" s="237"/>
      <c r="Q140" s="237"/>
      <c r="R140" s="237"/>
      <c r="S140" s="237"/>
      <c r="T140" s="238"/>
      <c r="U140" s="13"/>
      <c r="V140" s="13"/>
      <c r="W140" s="13"/>
      <c r="X140" s="13"/>
      <c r="Y140" s="13"/>
      <c r="Z140" s="13"/>
      <c r="AA140" s="13"/>
      <c r="AB140" s="13"/>
      <c r="AC140" s="13"/>
      <c r="AD140" s="13"/>
      <c r="AE140" s="13"/>
      <c r="AT140" s="239" t="s">
        <v>184</v>
      </c>
      <c r="AU140" s="239" t="s">
        <v>71</v>
      </c>
      <c r="AV140" s="13" t="s">
        <v>80</v>
      </c>
      <c r="AW140" s="13" t="s">
        <v>32</v>
      </c>
      <c r="AX140" s="13" t="s">
        <v>78</v>
      </c>
      <c r="AY140" s="239" t="s">
        <v>175</v>
      </c>
    </row>
    <row r="141" s="2" customFormat="1" ht="33" customHeight="1">
      <c r="A141" s="39"/>
      <c r="B141" s="40"/>
      <c r="C141" s="215" t="s">
        <v>263</v>
      </c>
      <c r="D141" s="215" t="s">
        <v>178</v>
      </c>
      <c r="E141" s="216" t="s">
        <v>234</v>
      </c>
      <c r="F141" s="217" t="s">
        <v>235</v>
      </c>
      <c r="G141" s="218" t="s">
        <v>212</v>
      </c>
      <c r="H141" s="219">
        <v>12</v>
      </c>
      <c r="I141" s="220"/>
      <c r="J141" s="221">
        <f>ROUND(I141*H141,2)</f>
        <v>0</v>
      </c>
      <c r="K141" s="217" t="s">
        <v>182</v>
      </c>
      <c r="L141" s="45"/>
      <c r="M141" s="222" t="s">
        <v>19</v>
      </c>
      <c r="N141" s="223" t="s">
        <v>42</v>
      </c>
      <c r="O141" s="85"/>
      <c r="P141" s="224">
        <f>O141*H141</f>
        <v>0</v>
      </c>
      <c r="Q141" s="224">
        <v>0</v>
      </c>
      <c r="R141" s="224">
        <f>Q141*H141</f>
        <v>0</v>
      </c>
      <c r="S141" s="224">
        <v>0</v>
      </c>
      <c r="T141" s="225">
        <f>S141*H141</f>
        <v>0</v>
      </c>
      <c r="U141" s="39"/>
      <c r="V141" s="39"/>
      <c r="W141" s="39"/>
      <c r="X141" s="39"/>
      <c r="Y141" s="39"/>
      <c r="Z141" s="39"/>
      <c r="AA141" s="39"/>
      <c r="AB141" s="39"/>
      <c r="AC141" s="39"/>
      <c r="AD141" s="39"/>
      <c r="AE141" s="39"/>
      <c r="AR141" s="226" t="s">
        <v>118</v>
      </c>
      <c r="AT141" s="226" t="s">
        <v>178</v>
      </c>
      <c r="AU141" s="226" t="s">
        <v>71</v>
      </c>
      <c r="AY141" s="18" t="s">
        <v>175</v>
      </c>
      <c r="BE141" s="227">
        <f>IF(N141="základní",J141,0)</f>
        <v>0</v>
      </c>
      <c r="BF141" s="227">
        <f>IF(N141="snížená",J141,0)</f>
        <v>0</v>
      </c>
      <c r="BG141" s="227">
        <f>IF(N141="zákl. přenesená",J141,0)</f>
        <v>0</v>
      </c>
      <c r="BH141" s="227">
        <f>IF(N141="sníž. přenesená",J141,0)</f>
        <v>0</v>
      </c>
      <c r="BI141" s="227">
        <f>IF(N141="nulová",J141,0)</f>
        <v>0</v>
      </c>
      <c r="BJ141" s="18" t="s">
        <v>78</v>
      </c>
      <c r="BK141" s="227">
        <f>ROUND(I141*H141,2)</f>
        <v>0</v>
      </c>
      <c r="BL141" s="18" t="s">
        <v>118</v>
      </c>
      <c r="BM141" s="226" t="s">
        <v>851</v>
      </c>
    </row>
    <row r="142" s="2" customFormat="1" ht="33" customHeight="1">
      <c r="A142" s="39"/>
      <c r="B142" s="40"/>
      <c r="C142" s="215" t="s">
        <v>267</v>
      </c>
      <c r="D142" s="215" t="s">
        <v>178</v>
      </c>
      <c r="E142" s="216" t="s">
        <v>215</v>
      </c>
      <c r="F142" s="217" t="s">
        <v>216</v>
      </c>
      <c r="G142" s="218" t="s">
        <v>212</v>
      </c>
      <c r="H142" s="219">
        <v>16.800000000000001</v>
      </c>
      <c r="I142" s="220"/>
      <c r="J142" s="221">
        <f>ROUND(I142*H142,2)</f>
        <v>0</v>
      </c>
      <c r="K142" s="217" t="s">
        <v>182</v>
      </c>
      <c r="L142" s="45"/>
      <c r="M142" s="222" t="s">
        <v>19</v>
      </c>
      <c r="N142" s="223" t="s">
        <v>42</v>
      </c>
      <c r="O142" s="85"/>
      <c r="P142" s="224">
        <f>O142*H142</f>
        <v>0</v>
      </c>
      <c r="Q142" s="224">
        <v>0</v>
      </c>
      <c r="R142" s="224">
        <f>Q142*H142</f>
        <v>0</v>
      </c>
      <c r="S142" s="224">
        <v>0</v>
      </c>
      <c r="T142" s="225">
        <f>S142*H142</f>
        <v>0</v>
      </c>
      <c r="U142" s="39"/>
      <c r="V142" s="39"/>
      <c r="W142" s="39"/>
      <c r="X142" s="39"/>
      <c r="Y142" s="39"/>
      <c r="Z142" s="39"/>
      <c r="AA142" s="39"/>
      <c r="AB142" s="39"/>
      <c r="AC142" s="39"/>
      <c r="AD142" s="39"/>
      <c r="AE142" s="39"/>
      <c r="AR142" s="226" t="s">
        <v>118</v>
      </c>
      <c r="AT142" s="226" t="s">
        <v>178</v>
      </c>
      <c r="AU142" s="226" t="s">
        <v>71</v>
      </c>
      <c r="AY142" s="18" t="s">
        <v>175</v>
      </c>
      <c r="BE142" s="227">
        <f>IF(N142="základní",J142,0)</f>
        <v>0</v>
      </c>
      <c r="BF142" s="227">
        <f>IF(N142="snížená",J142,0)</f>
        <v>0</v>
      </c>
      <c r="BG142" s="227">
        <f>IF(N142="zákl. přenesená",J142,0)</f>
        <v>0</v>
      </c>
      <c r="BH142" s="227">
        <f>IF(N142="sníž. přenesená",J142,0)</f>
        <v>0</v>
      </c>
      <c r="BI142" s="227">
        <f>IF(N142="nulová",J142,0)</f>
        <v>0</v>
      </c>
      <c r="BJ142" s="18" t="s">
        <v>78</v>
      </c>
      <c r="BK142" s="227">
        <f>ROUND(I142*H142,2)</f>
        <v>0</v>
      </c>
      <c r="BL142" s="18" t="s">
        <v>118</v>
      </c>
      <c r="BM142" s="226" t="s">
        <v>852</v>
      </c>
    </row>
    <row r="143" s="13" customFormat="1">
      <c r="A143" s="13"/>
      <c r="B143" s="228"/>
      <c r="C143" s="229"/>
      <c r="D143" s="230" t="s">
        <v>184</v>
      </c>
      <c r="E143" s="231" t="s">
        <v>19</v>
      </c>
      <c r="F143" s="232" t="s">
        <v>853</v>
      </c>
      <c r="G143" s="229"/>
      <c r="H143" s="233">
        <v>16.800000000000001</v>
      </c>
      <c r="I143" s="234"/>
      <c r="J143" s="229"/>
      <c r="K143" s="229"/>
      <c r="L143" s="235"/>
      <c r="M143" s="236"/>
      <c r="N143" s="237"/>
      <c r="O143" s="237"/>
      <c r="P143" s="237"/>
      <c r="Q143" s="237"/>
      <c r="R143" s="237"/>
      <c r="S143" s="237"/>
      <c r="T143" s="238"/>
      <c r="U143" s="13"/>
      <c r="V143" s="13"/>
      <c r="W143" s="13"/>
      <c r="X143" s="13"/>
      <c r="Y143" s="13"/>
      <c r="Z143" s="13"/>
      <c r="AA143" s="13"/>
      <c r="AB143" s="13"/>
      <c r="AC143" s="13"/>
      <c r="AD143" s="13"/>
      <c r="AE143" s="13"/>
      <c r="AT143" s="239" t="s">
        <v>184</v>
      </c>
      <c r="AU143" s="239" t="s">
        <v>71</v>
      </c>
      <c r="AV143" s="13" t="s">
        <v>80</v>
      </c>
      <c r="AW143" s="13" t="s">
        <v>32</v>
      </c>
      <c r="AX143" s="13" t="s">
        <v>78</v>
      </c>
      <c r="AY143" s="239" t="s">
        <v>175</v>
      </c>
    </row>
    <row r="144" s="2" customFormat="1" ht="37.8" customHeight="1">
      <c r="A144" s="39"/>
      <c r="B144" s="40"/>
      <c r="C144" s="215" t="s">
        <v>399</v>
      </c>
      <c r="D144" s="215" t="s">
        <v>178</v>
      </c>
      <c r="E144" s="216" t="s">
        <v>220</v>
      </c>
      <c r="F144" s="217" t="s">
        <v>221</v>
      </c>
      <c r="G144" s="218" t="s">
        <v>212</v>
      </c>
      <c r="H144" s="219">
        <v>16.800000000000001</v>
      </c>
      <c r="I144" s="220"/>
      <c r="J144" s="221">
        <f>ROUND(I144*H144,2)</f>
        <v>0</v>
      </c>
      <c r="K144" s="217" t="s">
        <v>182</v>
      </c>
      <c r="L144" s="45"/>
      <c r="M144" s="222" t="s">
        <v>19</v>
      </c>
      <c r="N144" s="223" t="s">
        <v>42</v>
      </c>
      <c r="O144" s="85"/>
      <c r="P144" s="224">
        <f>O144*H144</f>
        <v>0</v>
      </c>
      <c r="Q144" s="224">
        <v>0</v>
      </c>
      <c r="R144" s="224">
        <f>Q144*H144</f>
        <v>0</v>
      </c>
      <c r="S144" s="224">
        <v>0</v>
      </c>
      <c r="T144" s="225">
        <f>S144*H144</f>
        <v>0</v>
      </c>
      <c r="U144" s="39"/>
      <c r="V144" s="39"/>
      <c r="W144" s="39"/>
      <c r="X144" s="39"/>
      <c r="Y144" s="39"/>
      <c r="Z144" s="39"/>
      <c r="AA144" s="39"/>
      <c r="AB144" s="39"/>
      <c r="AC144" s="39"/>
      <c r="AD144" s="39"/>
      <c r="AE144" s="39"/>
      <c r="AR144" s="226" t="s">
        <v>118</v>
      </c>
      <c r="AT144" s="226" t="s">
        <v>178</v>
      </c>
      <c r="AU144" s="226" t="s">
        <v>71</v>
      </c>
      <c r="AY144" s="18" t="s">
        <v>175</v>
      </c>
      <c r="BE144" s="227">
        <f>IF(N144="základní",J144,0)</f>
        <v>0</v>
      </c>
      <c r="BF144" s="227">
        <f>IF(N144="snížená",J144,0)</f>
        <v>0</v>
      </c>
      <c r="BG144" s="227">
        <f>IF(N144="zákl. přenesená",J144,0)</f>
        <v>0</v>
      </c>
      <c r="BH144" s="227">
        <f>IF(N144="sníž. přenesená",J144,0)</f>
        <v>0</v>
      </c>
      <c r="BI144" s="227">
        <f>IF(N144="nulová",J144,0)</f>
        <v>0</v>
      </c>
      <c r="BJ144" s="18" t="s">
        <v>78</v>
      </c>
      <c r="BK144" s="227">
        <f>ROUND(I144*H144,2)</f>
        <v>0</v>
      </c>
      <c r="BL144" s="18" t="s">
        <v>118</v>
      </c>
      <c r="BM144" s="226" t="s">
        <v>854</v>
      </c>
    </row>
    <row r="145" s="2" customFormat="1" ht="24.15" customHeight="1">
      <c r="A145" s="39"/>
      <c r="B145" s="40"/>
      <c r="C145" s="215" t="s">
        <v>404</v>
      </c>
      <c r="D145" s="215" t="s">
        <v>178</v>
      </c>
      <c r="E145" s="216" t="s">
        <v>705</v>
      </c>
      <c r="F145" s="217" t="s">
        <v>706</v>
      </c>
      <c r="G145" s="218" t="s">
        <v>212</v>
      </c>
      <c r="H145" s="219">
        <v>175.19999999999999</v>
      </c>
      <c r="I145" s="220"/>
      <c r="J145" s="221">
        <f>ROUND(I145*H145,2)</f>
        <v>0</v>
      </c>
      <c r="K145" s="217" t="s">
        <v>182</v>
      </c>
      <c r="L145" s="45"/>
      <c r="M145" s="222" t="s">
        <v>19</v>
      </c>
      <c r="N145" s="223" t="s">
        <v>42</v>
      </c>
      <c r="O145" s="85"/>
      <c r="P145" s="224">
        <f>O145*H145</f>
        <v>0</v>
      </c>
      <c r="Q145" s="224">
        <v>0</v>
      </c>
      <c r="R145" s="224">
        <f>Q145*H145</f>
        <v>0</v>
      </c>
      <c r="S145" s="224">
        <v>0</v>
      </c>
      <c r="T145" s="225">
        <f>S145*H145</f>
        <v>0</v>
      </c>
      <c r="U145" s="39"/>
      <c r="V145" s="39"/>
      <c r="W145" s="39"/>
      <c r="X145" s="39"/>
      <c r="Y145" s="39"/>
      <c r="Z145" s="39"/>
      <c r="AA145" s="39"/>
      <c r="AB145" s="39"/>
      <c r="AC145" s="39"/>
      <c r="AD145" s="39"/>
      <c r="AE145" s="39"/>
      <c r="AR145" s="226" t="s">
        <v>118</v>
      </c>
      <c r="AT145" s="226" t="s">
        <v>178</v>
      </c>
      <c r="AU145" s="226" t="s">
        <v>71</v>
      </c>
      <c r="AY145" s="18" t="s">
        <v>175</v>
      </c>
      <c r="BE145" s="227">
        <f>IF(N145="základní",J145,0)</f>
        <v>0</v>
      </c>
      <c r="BF145" s="227">
        <f>IF(N145="snížená",J145,0)</f>
        <v>0</v>
      </c>
      <c r="BG145" s="227">
        <f>IF(N145="zákl. přenesená",J145,0)</f>
        <v>0</v>
      </c>
      <c r="BH145" s="227">
        <f>IF(N145="sníž. přenesená",J145,0)</f>
        <v>0</v>
      </c>
      <c r="BI145" s="227">
        <f>IF(N145="nulová",J145,0)</f>
        <v>0</v>
      </c>
      <c r="BJ145" s="18" t="s">
        <v>78</v>
      </c>
      <c r="BK145" s="227">
        <f>ROUND(I145*H145,2)</f>
        <v>0</v>
      </c>
      <c r="BL145" s="18" t="s">
        <v>118</v>
      </c>
      <c r="BM145" s="226" t="s">
        <v>855</v>
      </c>
    </row>
    <row r="146" s="13" customFormat="1">
      <c r="A146" s="13"/>
      <c r="B146" s="228"/>
      <c r="C146" s="229"/>
      <c r="D146" s="230" t="s">
        <v>184</v>
      </c>
      <c r="E146" s="231" t="s">
        <v>19</v>
      </c>
      <c r="F146" s="232" t="s">
        <v>856</v>
      </c>
      <c r="G146" s="229"/>
      <c r="H146" s="233">
        <v>117</v>
      </c>
      <c r="I146" s="234"/>
      <c r="J146" s="229"/>
      <c r="K146" s="229"/>
      <c r="L146" s="235"/>
      <c r="M146" s="236"/>
      <c r="N146" s="237"/>
      <c r="O146" s="237"/>
      <c r="P146" s="237"/>
      <c r="Q146" s="237"/>
      <c r="R146" s="237"/>
      <c r="S146" s="237"/>
      <c r="T146" s="238"/>
      <c r="U146" s="13"/>
      <c r="V146" s="13"/>
      <c r="W146" s="13"/>
      <c r="X146" s="13"/>
      <c r="Y146" s="13"/>
      <c r="Z146" s="13"/>
      <c r="AA146" s="13"/>
      <c r="AB146" s="13"/>
      <c r="AC146" s="13"/>
      <c r="AD146" s="13"/>
      <c r="AE146" s="13"/>
      <c r="AT146" s="239" t="s">
        <v>184</v>
      </c>
      <c r="AU146" s="239" t="s">
        <v>71</v>
      </c>
      <c r="AV146" s="13" t="s">
        <v>80</v>
      </c>
      <c r="AW146" s="13" t="s">
        <v>32</v>
      </c>
      <c r="AX146" s="13" t="s">
        <v>71</v>
      </c>
      <c r="AY146" s="239" t="s">
        <v>175</v>
      </c>
    </row>
    <row r="147" s="13" customFormat="1">
      <c r="A147" s="13"/>
      <c r="B147" s="228"/>
      <c r="C147" s="229"/>
      <c r="D147" s="230" t="s">
        <v>184</v>
      </c>
      <c r="E147" s="231" t="s">
        <v>19</v>
      </c>
      <c r="F147" s="232" t="s">
        <v>857</v>
      </c>
      <c r="G147" s="229"/>
      <c r="H147" s="233">
        <v>58.200000000000003</v>
      </c>
      <c r="I147" s="234"/>
      <c r="J147" s="229"/>
      <c r="K147" s="229"/>
      <c r="L147" s="235"/>
      <c r="M147" s="236"/>
      <c r="N147" s="237"/>
      <c r="O147" s="237"/>
      <c r="P147" s="237"/>
      <c r="Q147" s="237"/>
      <c r="R147" s="237"/>
      <c r="S147" s="237"/>
      <c r="T147" s="238"/>
      <c r="U147" s="13"/>
      <c r="V147" s="13"/>
      <c r="W147" s="13"/>
      <c r="X147" s="13"/>
      <c r="Y147" s="13"/>
      <c r="Z147" s="13"/>
      <c r="AA147" s="13"/>
      <c r="AB147" s="13"/>
      <c r="AC147" s="13"/>
      <c r="AD147" s="13"/>
      <c r="AE147" s="13"/>
      <c r="AT147" s="239" t="s">
        <v>184</v>
      </c>
      <c r="AU147" s="239" t="s">
        <v>71</v>
      </c>
      <c r="AV147" s="13" t="s">
        <v>80</v>
      </c>
      <c r="AW147" s="13" t="s">
        <v>32</v>
      </c>
      <c r="AX147" s="13" t="s">
        <v>71</v>
      </c>
      <c r="AY147" s="239" t="s">
        <v>175</v>
      </c>
    </row>
    <row r="148" s="14" customFormat="1">
      <c r="A148" s="14"/>
      <c r="B148" s="240"/>
      <c r="C148" s="241"/>
      <c r="D148" s="230" t="s">
        <v>184</v>
      </c>
      <c r="E148" s="242" t="s">
        <v>19</v>
      </c>
      <c r="F148" s="243" t="s">
        <v>190</v>
      </c>
      <c r="G148" s="241"/>
      <c r="H148" s="244">
        <v>175.19999999999999</v>
      </c>
      <c r="I148" s="245"/>
      <c r="J148" s="241"/>
      <c r="K148" s="241"/>
      <c r="L148" s="246"/>
      <c r="M148" s="247"/>
      <c r="N148" s="248"/>
      <c r="O148" s="248"/>
      <c r="P148" s="248"/>
      <c r="Q148" s="248"/>
      <c r="R148" s="248"/>
      <c r="S148" s="248"/>
      <c r="T148" s="249"/>
      <c r="U148" s="14"/>
      <c r="V148" s="14"/>
      <c r="W148" s="14"/>
      <c r="X148" s="14"/>
      <c r="Y148" s="14"/>
      <c r="Z148" s="14"/>
      <c r="AA148" s="14"/>
      <c r="AB148" s="14"/>
      <c r="AC148" s="14"/>
      <c r="AD148" s="14"/>
      <c r="AE148" s="14"/>
      <c r="AT148" s="250" t="s">
        <v>184</v>
      </c>
      <c r="AU148" s="250" t="s">
        <v>71</v>
      </c>
      <c r="AV148" s="14" t="s">
        <v>118</v>
      </c>
      <c r="AW148" s="14" t="s">
        <v>32</v>
      </c>
      <c r="AX148" s="14" t="s">
        <v>78</v>
      </c>
      <c r="AY148" s="250" t="s">
        <v>175</v>
      </c>
    </row>
    <row r="149" s="2" customFormat="1" ht="33" customHeight="1">
      <c r="A149" s="39"/>
      <c r="B149" s="40"/>
      <c r="C149" s="215" t="s">
        <v>7</v>
      </c>
      <c r="D149" s="215" t="s">
        <v>178</v>
      </c>
      <c r="E149" s="216" t="s">
        <v>710</v>
      </c>
      <c r="F149" s="217" t="s">
        <v>711</v>
      </c>
      <c r="G149" s="218" t="s">
        <v>396</v>
      </c>
      <c r="H149" s="219">
        <v>176</v>
      </c>
      <c r="I149" s="220"/>
      <c r="J149" s="221">
        <f>ROUND(I149*H149,2)</f>
        <v>0</v>
      </c>
      <c r="K149" s="217" t="s">
        <v>182</v>
      </c>
      <c r="L149" s="45"/>
      <c r="M149" s="222" t="s">
        <v>19</v>
      </c>
      <c r="N149" s="223" t="s">
        <v>42</v>
      </c>
      <c r="O149" s="85"/>
      <c r="P149" s="224">
        <f>O149*H149</f>
        <v>0</v>
      </c>
      <c r="Q149" s="224">
        <v>0</v>
      </c>
      <c r="R149" s="224">
        <f>Q149*H149</f>
        <v>0</v>
      </c>
      <c r="S149" s="224">
        <v>0</v>
      </c>
      <c r="T149" s="225">
        <f>S149*H149</f>
        <v>0</v>
      </c>
      <c r="U149" s="39"/>
      <c r="V149" s="39"/>
      <c r="W149" s="39"/>
      <c r="X149" s="39"/>
      <c r="Y149" s="39"/>
      <c r="Z149" s="39"/>
      <c r="AA149" s="39"/>
      <c r="AB149" s="39"/>
      <c r="AC149" s="39"/>
      <c r="AD149" s="39"/>
      <c r="AE149" s="39"/>
      <c r="AR149" s="226" t="s">
        <v>118</v>
      </c>
      <c r="AT149" s="226" t="s">
        <v>178</v>
      </c>
      <c r="AU149" s="226" t="s">
        <v>71</v>
      </c>
      <c r="AY149" s="18" t="s">
        <v>175</v>
      </c>
      <c r="BE149" s="227">
        <f>IF(N149="základní",J149,0)</f>
        <v>0</v>
      </c>
      <c r="BF149" s="227">
        <f>IF(N149="snížená",J149,0)</f>
        <v>0</v>
      </c>
      <c r="BG149" s="227">
        <f>IF(N149="zákl. přenesená",J149,0)</f>
        <v>0</v>
      </c>
      <c r="BH149" s="227">
        <f>IF(N149="sníž. přenesená",J149,0)</f>
        <v>0</v>
      </c>
      <c r="BI149" s="227">
        <f>IF(N149="nulová",J149,0)</f>
        <v>0</v>
      </c>
      <c r="BJ149" s="18" t="s">
        <v>78</v>
      </c>
      <c r="BK149" s="227">
        <f>ROUND(I149*H149,2)</f>
        <v>0</v>
      </c>
      <c r="BL149" s="18" t="s">
        <v>118</v>
      </c>
      <c r="BM149" s="226" t="s">
        <v>858</v>
      </c>
    </row>
    <row r="150" s="13" customFormat="1">
      <c r="A150" s="13"/>
      <c r="B150" s="228"/>
      <c r="C150" s="229"/>
      <c r="D150" s="230" t="s">
        <v>184</v>
      </c>
      <c r="E150" s="231" t="s">
        <v>19</v>
      </c>
      <c r="F150" s="232" t="s">
        <v>859</v>
      </c>
      <c r="G150" s="229"/>
      <c r="H150" s="233">
        <v>126</v>
      </c>
      <c r="I150" s="234"/>
      <c r="J150" s="229"/>
      <c r="K150" s="229"/>
      <c r="L150" s="235"/>
      <c r="M150" s="236"/>
      <c r="N150" s="237"/>
      <c r="O150" s="237"/>
      <c r="P150" s="237"/>
      <c r="Q150" s="237"/>
      <c r="R150" s="237"/>
      <c r="S150" s="237"/>
      <c r="T150" s="238"/>
      <c r="U150" s="13"/>
      <c r="V150" s="13"/>
      <c r="W150" s="13"/>
      <c r="X150" s="13"/>
      <c r="Y150" s="13"/>
      <c r="Z150" s="13"/>
      <c r="AA150" s="13"/>
      <c r="AB150" s="13"/>
      <c r="AC150" s="13"/>
      <c r="AD150" s="13"/>
      <c r="AE150" s="13"/>
      <c r="AT150" s="239" t="s">
        <v>184</v>
      </c>
      <c r="AU150" s="239" t="s">
        <v>71</v>
      </c>
      <c r="AV150" s="13" t="s">
        <v>80</v>
      </c>
      <c r="AW150" s="13" t="s">
        <v>32</v>
      </c>
      <c r="AX150" s="13" t="s">
        <v>71</v>
      </c>
      <c r="AY150" s="239" t="s">
        <v>175</v>
      </c>
    </row>
    <row r="151" s="13" customFormat="1">
      <c r="A151" s="13"/>
      <c r="B151" s="228"/>
      <c r="C151" s="229"/>
      <c r="D151" s="230" t="s">
        <v>184</v>
      </c>
      <c r="E151" s="231" t="s">
        <v>19</v>
      </c>
      <c r="F151" s="232" t="s">
        <v>860</v>
      </c>
      <c r="G151" s="229"/>
      <c r="H151" s="233">
        <v>50</v>
      </c>
      <c r="I151" s="234"/>
      <c r="J151" s="229"/>
      <c r="K151" s="229"/>
      <c r="L151" s="235"/>
      <c r="M151" s="236"/>
      <c r="N151" s="237"/>
      <c r="O151" s="237"/>
      <c r="P151" s="237"/>
      <c r="Q151" s="237"/>
      <c r="R151" s="237"/>
      <c r="S151" s="237"/>
      <c r="T151" s="238"/>
      <c r="U151" s="13"/>
      <c r="V151" s="13"/>
      <c r="W151" s="13"/>
      <c r="X151" s="13"/>
      <c r="Y151" s="13"/>
      <c r="Z151" s="13"/>
      <c r="AA151" s="13"/>
      <c r="AB151" s="13"/>
      <c r="AC151" s="13"/>
      <c r="AD151" s="13"/>
      <c r="AE151" s="13"/>
      <c r="AT151" s="239" t="s">
        <v>184</v>
      </c>
      <c r="AU151" s="239" t="s">
        <v>71</v>
      </c>
      <c r="AV151" s="13" t="s">
        <v>80</v>
      </c>
      <c r="AW151" s="13" t="s">
        <v>32</v>
      </c>
      <c r="AX151" s="13" t="s">
        <v>71</v>
      </c>
      <c r="AY151" s="239" t="s">
        <v>175</v>
      </c>
    </row>
    <row r="152" s="14" customFormat="1">
      <c r="A152" s="14"/>
      <c r="B152" s="240"/>
      <c r="C152" s="241"/>
      <c r="D152" s="230" t="s">
        <v>184</v>
      </c>
      <c r="E152" s="242" t="s">
        <v>19</v>
      </c>
      <c r="F152" s="243" t="s">
        <v>190</v>
      </c>
      <c r="G152" s="241"/>
      <c r="H152" s="244">
        <v>176</v>
      </c>
      <c r="I152" s="245"/>
      <c r="J152" s="241"/>
      <c r="K152" s="241"/>
      <c r="L152" s="246"/>
      <c r="M152" s="247"/>
      <c r="N152" s="248"/>
      <c r="O152" s="248"/>
      <c r="P152" s="248"/>
      <c r="Q152" s="248"/>
      <c r="R152" s="248"/>
      <c r="S152" s="248"/>
      <c r="T152" s="249"/>
      <c r="U152" s="14"/>
      <c r="V152" s="14"/>
      <c r="W152" s="14"/>
      <c r="X152" s="14"/>
      <c r="Y152" s="14"/>
      <c r="Z152" s="14"/>
      <c r="AA152" s="14"/>
      <c r="AB152" s="14"/>
      <c r="AC152" s="14"/>
      <c r="AD152" s="14"/>
      <c r="AE152" s="14"/>
      <c r="AT152" s="250" t="s">
        <v>184</v>
      </c>
      <c r="AU152" s="250" t="s">
        <v>71</v>
      </c>
      <c r="AV152" s="14" t="s">
        <v>118</v>
      </c>
      <c r="AW152" s="14" t="s">
        <v>32</v>
      </c>
      <c r="AX152" s="14" t="s">
        <v>78</v>
      </c>
      <c r="AY152" s="250" t="s">
        <v>175</v>
      </c>
    </row>
    <row r="153" s="2" customFormat="1" ht="44.25" customHeight="1">
      <c r="A153" s="39"/>
      <c r="B153" s="40"/>
      <c r="C153" s="215" t="s">
        <v>715</v>
      </c>
      <c r="D153" s="215" t="s">
        <v>178</v>
      </c>
      <c r="E153" s="216" t="s">
        <v>716</v>
      </c>
      <c r="F153" s="217" t="s">
        <v>861</v>
      </c>
      <c r="G153" s="218" t="s">
        <v>396</v>
      </c>
      <c r="H153" s="219">
        <v>176</v>
      </c>
      <c r="I153" s="220"/>
      <c r="J153" s="221">
        <f>ROUND(I153*H153,2)</f>
        <v>0</v>
      </c>
      <c r="K153" s="217" t="s">
        <v>391</v>
      </c>
      <c r="L153" s="45"/>
      <c r="M153" s="222" t="s">
        <v>19</v>
      </c>
      <c r="N153" s="223" t="s">
        <v>42</v>
      </c>
      <c r="O153" s="85"/>
      <c r="P153" s="224">
        <f>O153*H153</f>
        <v>0</v>
      </c>
      <c r="Q153" s="224">
        <v>0</v>
      </c>
      <c r="R153" s="224">
        <f>Q153*H153</f>
        <v>0</v>
      </c>
      <c r="S153" s="224">
        <v>0</v>
      </c>
      <c r="T153" s="225">
        <f>S153*H153</f>
        <v>0</v>
      </c>
      <c r="U153" s="39"/>
      <c r="V153" s="39"/>
      <c r="W153" s="39"/>
      <c r="X153" s="39"/>
      <c r="Y153" s="39"/>
      <c r="Z153" s="39"/>
      <c r="AA153" s="39"/>
      <c r="AB153" s="39"/>
      <c r="AC153" s="39"/>
      <c r="AD153" s="39"/>
      <c r="AE153" s="39"/>
      <c r="AR153" s="226" t="s">
        <v>118</v>
      </c>
      <c r="AT153" s="226" t="s">
        <v>178</v>
      </c>
      <c r="AU153" s="226" t="s">
        <v>71</v>
      </c>
      <c r="AY153" s="18" t="s">
        <v>175</v>
      </c>
      <c r="BE153" s="227">
        <f>IF(N153="základní",J153,0)</f>
        <v>0</v>
      </c>
      <c r="BF153" s="227">
        <f>IF(N153="snížená",J153,0)</f>
        <v>0</v>
      </c>
      <c r="BG153" s="227">
        <f>IF(N153="zákl. přenesená",J153,0)</f>
        <v>0</v>
      </c>
      <c r="BH153" s="227">
        <f>IF(N153="sníž. přenesená",J153,0)</f>
        <v>0</v>
      </c>
      <c r="BI153" s="227">
        <f>IF(N153="nulová",J153,0)</f>
        <v>0</v>
      </c>
      <c r="BJ153" s="18" t="s">
        <v>78</v>
      </c>
      <c r="BK153" s="227">
        <f>ROUND(I153*H153,2)</f>
        <v>0</v>
      </c>
      <c r="BL153" s="18" t="s">
        <v>118</v>
      </c>
      <c r="BM153" s="226" t="s">
        <v>862</v>
      </c>
    </row>
    <row r="154" s="13" customFormat="1">
      <c r="A154" s="13"/>
      <c r="B154" s="228"/>
      <c r="C154" s="229"/>
      <c r="D154" s="230" t="s">
        <v>184</v>
      </c>
      <c r="E154" s="231" t="s">
        <v>19</v>
      </c>
      <c r="F154" s="232" t="s">
        <v>859</v>
      </c>
      <c r="G154" s="229"/>
      <c r="H154" s="233">
        <v>126</v>
      </c>
      <c r="I154" s="234"/>
      <c r="J154" s="229"/>
      <c r="K154" s="229"/>
      <c r="L154" s="235"/>
      <c r="M154" s="236"/>
      <c r="N154" s="237"/>
      <c r="O154" s="237"/>
      <c r="P154" s="237"/>
      <c r="Q154" s="237"/>
      <c r="R154" s="237"/>
      <c r="S154" s="237"/>
      <c r="T154" s="238"/>
      <c r="U154" s="13"/>
      <c r="V154" s="13"/>
      <c r="W154" s="13"/>
      <c r="X154" s="13"/>
      <c r="Y154" s="13"/>
      <c r="Z154" s="13"/>
      <c r="AA154" s="13"/>
      <c r="AB154" s="13"/>
      <c r="AC154" s="13"/>
      <c r="AD154" s="13"/>
      <c r="AE154" s="13"/>
      <c r="AT154" s="239" t="s">
        <v>184</v>
      </c>
      <c r="AU154" s="239" t="s">
        <v>71</v>
      </c>
      <c r="AV154" s="13" t="s">
        <v>80</v>
      </c>
      <c r="AW154" s="13" t="s">
        <v>32</v>
      </c>
      <c r="AX154" s="13" t="s">
        <v>71</v>
      </c>
      <c r="AY154" s="239" t="s">
        <v>175</v>
      </c>
    </row>
    <row r="155" s="13" customFormat="1">
      <c r="A155" s="13"/>
      <c r="B155" s="228"/>
      <c r="C155" s="229"/>
      <c r="D155" s="230" t="s">
        <v>184</v>
      </c>
      <c r="E155" s="231" t="s">
        <v>19</v>
      </c>
      <c r="F155" s="232" t="s">
        <v>860</v>
      </c>
      <c r="G155" s="229"/>
      <c r="H155" s="233">
        <v>50</v>
      </c>
      <c r="I155" s="234"/>
      <c r="J155" s="229"/>
      <c r="K155" s="229"/>
      <c r="L155" s="235"/>
      <c r="M155" s="236"/>
      <c r="N155" s="237"/>
      <c r="O155" s="237"/>
      <c r="P155" s="237"/>
      <c r="Q155" s="237"/>
      <c r="R155" s="237"/>
      <c r="S155" s="237"/>
      <c r="T155" s="238"/>
      <c r="U155" s="13"/>
      <c r="V155" s="13"/>
      <c r="W155" s="13"/>
      <c r="X155" s="13"/>
      <c r="Y155" s="13"/>
      <c r="Z155" s="13"/>
      <c r="AA155" s="13"/>
      <c r="AB155" s="13"/>
      <c r="AC155" s="13"/>
      <c r="AD155" s="13"/>
      <c r="AE155" s="13"/>
      <c r="AT155" s="239" t="s">
        <v>184</v>
      </c>
      <c r="AU155" s="239" t="s">
        <v>71</v>
      </c>
      <c r="AV155" s="13" t="s">
        <v>80</v>
      </c>
      <c r="AW155" s="13" t="s">
        <v>32</v>
      </c>
      <c r="AX155" s="13" t="s">
        <v>71</v>
      </c>
      <c r="AY155" s="239" t="s">
        <v>175</v>
      </c>
    </row>
    <row r="156" s="14" customFormat="1">
      <c r="A156" s="14"/>
      <c r="B156" s="240"/>
      <c r="C156" s="241"/>
      <c r="D156" s="230" t="s">
        <v>184</v>
      </c>
      <c r="E156" s="242" t="s">
        <v>19</v>
      </c>
      <c r="F156" s="243" t="s">
        <v>190</v>
      </c>
      <c r="G156" s="241"/>
      <c r="H156" s="244">
        <v>176</v>
      </c>
      <c r="I156" s="245"/>
      <c r="J156" s="241"/>
      <c r="K156" s="241"/>
      <c r="L156" s="246"/>
      <c r="M156" s="247"/>
      <c r="N156" s="248"/>
      <c r="O156" s="248"/>
      <c r="P156" s="248"/>
      <c r="Q156" s="248"/>
      <c r="R156" s="248"/>
      <c r="S156" s="248"/>
      <c r="T156" s="249"/>
      <c r="U156" s="14"/>
      <c r="V156" s="14"/>
      <c r="W156" s="14"/>
      <c r="X156" s="14"/>
      <c r="Y156" s="14"/>
      <c r="Z156" s="14"/>
      <c r="AA156" s="14"/>
      <c r="AB156" s="14"/>
      <c r="AC156" s="14"/>
      <c r="AD156" s="14"/>
      <c r="AE156" s="14"/>
      <c r="AT156" s="250" t="s">
        <v>184</v>
      </c>
      <c r="AU156" s="250" t="s">
        <v>71</v>
      </c>
      <c r="AV156" s="14" t="s">
        <v>118</v>
      </c>
      <c r="AW156" s="14" t="s">
        <v>32</v>
      </c>
      <c r="AX156" s="14" t="s">
        <v>78</v>
      </c>
      <c r="AY156" s="250" t="s">
        <v>175</v>
      </c>
    </row>
    <row r="157" s="2" customFormat="1" ht="16.5" customHeight="1">
      <c r="A157" s="39"/>
      <c r="B157" s="40"/>
      <c r="C157" s="251" t="s">
        <v>719</v>
      </c>
      <c r="D157" s="251" t="s">
        <v>199</v>
      </c>
      <c r="E157" s="252" t="s">
        <v>720</v>
      </c>
      <c r="F157" s="253" t="s">
        <v>721</v>
      </c>
      <c r="G157" s="254" t="s">
        <v>202</v>
      </c>
      <c r="H157" s="255">
        <v>77.439999999999998</v>
      </c>
      <c r="I157" s="256"/>
      <c r="J157" s="257">
        <f>ROUND(I157*H157,2)</f>
        <v>0</v>
      </c>
      <c r="K157" s="253" t="s">
        <v>182</v>
      </c>
      <c r="L157" s="258"/>
      <c r="M157" s="259" t="s">
        <v>19</v>
      </c>
      <c r="N157" s="260" t="s">
        <v>42</v>
      </c>
      <c r="O157" s="85"/>
      <c r="P157" s="224">
        <f>O157*H157</f>
        <v>0</v>
      </c>
      <c r="Q157" s="224">
        <v>1</v>
      </c>
      <c r="R157" s="224">
        <f>Q157*H157</f>
        <v>77.439999999999998</v>
      </c>
      <c r="S157" s="224">
        <v>0</v>
      </c>
      <c r="T157" s="225">
        <f>S157*H157</f>
        <v>0</v>
      </c>
      <c r="U157" s="39"/>
      <c r="V157" s="39"/>
      <c r="W157" s="39"/>
      <c r="X157" s="39"/>
      <c r="Y157" s="39"/>
      <c r="Z157" s="39"/>
      <c r="AA157" s="39"/>
      <c r="AB157" s="39"/>
      <c r="AC157" s="39"/>
      <c r="AD157" s="39"/>
      <c r="AE157" s="39"/>
      <c r="AR157" s="226" t="s">
        <v>203</v>
      </c>
      <c r="AT157" s="226" t="s">
        <v>199</v>
      </c>
      <c r="AU157" s="226" t="s">
        <v>71</v>
      </c>
      <c r="AY157" s="18" t="s">
        <v>175</v>
      </c>
      <c r="BE157" s="227">
        <f>IF(N157="základní",J157,0)</f>
        <v>0</v>
      </c>
      <c r="BF157" s="227">
        <f>IF(N157="snížená",J157,0)</f>
        <v>0</v>
      </c>
      <c r="BG157" s="227">
        <f>IF(N157="zákl. přenesená",J157,0)</f>
        <v>0</v>
      </c>
      <c r="BH157" s="227">
        <f>IF(N157="sníž. přenesená",J157,0)</f>
        <v>0</v>
      </c>
      <c r="BI157" s="227">
        <f>IF(N157="nulová",J157,0)</f>
        <v>0</v>
      </c>
      <c r="BJ157" s="18" t="s">
        <v>78</v>
      </c>
      <c r="BK157" s="227">
        <f>ROUND(I157*H157,2)</f>
        <v>0</v>
      </c>
      <c r="BL157" s="18" t="s">
        <v>118</v>
      </c>
      <c r="BM157" s="226" t="s">
        <v>863</v>
      </c>
    </row>
    <row r="158" s="13" customFormat="1">
      <c r="A158" s="13"/>
      <c r="B158" s="228"/>
      <c r="C158" s="229"/>
      <c r="D158" s="230" t="s">
        <v>184</v>
      </c>
      <c r="E158" s="231" t="s">
        <v>19</v>
      </c>
      <c r="F158" s="232" t="s">
        <v>864</v>
      </c>
      <c r="G158" s="229"/>
      <c r="H158" s="233">
        <v>77.439999999999998</v>
      </c>
      <c r="I158" s="234"/>
      <c r="J158" s="229"/>
      <c r="K158" s="229"/>
      <c r="L158" s="235"/>
      <c r="M158" s="236"/>
      <c r="N158" s="237"/>
      <c r="O158" s="237"/>
      <c r="P158" s="237"/>
      <c r="Q158" s="237"/>
      <c r="R158" s="237"/>
      <c r="S158" s="237"/>
      <c r="T158" s="238"/>
      <c r="U158" s="13"/>
      <c r="V158" s="13"/>
      <c r="W158" s="13"/>
      <c r="X158" s="13"/>
      <c r="Y158" s="13"/>
      <c r="Z158" s="13"/>
      <c r="AA158" s="13"/>
      <c r="AB158" s="13"/>
      <c r="AC158" s="13"/>
      <c r="AD158" s="13"/>
      <c r="AE158" s="13"/>
      <c r="AT158" s="239" t="s">
        <v>184</v>
      </c>
      <c r="AU158" s="239" t="s">
        <v>71</v>
      </c>
      <c r="AV158" s="13" t="s">
        <v>80</v>
      </c>
      <c r="AW158" s="13" t="s">
        <v>32</v>
      </c>
      <c r="AX158" s="13" t="s">
        <v>78</v>
      </c>
      <c r="AY158" s="239" t="s">
        <v>175</v>
      </c>
    </row>
    <row r="159" s="2" customFormat="1" ht="37.8" customHeight="1">
      <c r="A159" s="39"/>
      <c r="B159" s="40"/>
      <c r="C159" s="215" t="s">
        <v>724</v>
      </c>
      <c r="D159" s="215" t="s">
        <v>178</v>
      </c>
      <c r="E159" s="216" t="s">
        <v>731</v>
      </c>
      <c r="F159" s="217" t="s">
        <v>732</v>
      </c>
      <c r="G159" s="218" t="s">
        <v>239</v>
      </c>
      <c r="H159" s="219">
        <v>124</v>
      </c>
      <c r="I159" s="220"/>
      <c r="J159" s="221">
        <f>ROUND(I159*H159,2)</f>
        <v>0</v>
      </c>
      <c r="K159" s="217" t="s">
        <v>182</v>
      </c>
      <c r="L159" s="45"/>
      <c r="M159" s="222" t="s">
        <v>19</v>
      </c>
      <c r="N159" s="223" t="s">
        <v>42</v>
      </c>
      <c r="O159" s="85"/>
      <c r="P159" s="224">
        <f>O159*H159</f>
        <v>0</v>
      </c>
      <c r="Q159" s="224">
        <v>0</v>
      </c>
      <c r="R159" s="224">
        <f>Q159*H159</f>
        <v>0</v>
      </c>
      <c r="S159" s="224">
        <v>0</v>
      </c>
      <c r="T159" s="225">
        <f>S159*H159</f>
        <v>0</v>
      </c>
      <c r="U159" s="39"/>
      <c r="V159" s="39"/>
      <c r="W159" s="39"/>
      <c r="X159" s="39"/>
      <c r="Y159" s="39"/>
      <c r="Z159" s="39"/>
      <c r="AA159" s="39"/>
      <c r="AB159" s="39"/>
      <c r="AC159" s="39"/>
      <c r="AD159" s="39"/>
      <c r="AE159" s="39"/>
      <c r="AR159" s="226" t="s">
        <v>118</v>
      </c>
      <c r="AT159" s="226" t="s">
        <v>178</v>
      </c>
      <c r="AU159" s="226" t="s">
        <v>71</v>
      </c>
      <c r="AY159" s="18" t="s">
        <v>175</v>
      </c>
      <c r="BE159" s="227">
        <f>IF(N159="základní",J159,0)</f>
        <v>0</v>
      </c>
      <c r="BF159" s="227">
        <f>IF(N159="snížená",J159,0)</f>
        <v>0</v>
      </c>
      <c r="BG159" s="227">
        <f>IF(N159="zákl. přenesená",J159,0)</f>
        <v>0</v>
      </c>
      <c r="BH159" s="227">
        <f>IF(N159="sníž. přenesená",J159,0)</f>
        <v>0</v>
      </c>
      <c r="BI159" s="227">
        <f>IF(N159="nulová",J159,0)</f>
        <v>0</v>
      </c>
      <c r="BJ159" s="18" t="s">
        <v>78</v>
      </c>
      <c r="BK159" s="227">
        <f>ROUND(I159*H159,2)</f>
        <v>0</v>
      </c>
      <c r="BL159" s="18" t="s">
        <v>118</v>
      </c>
      <c r="BM159" s="226" t="s">
        <v>865</v>
      </c>
    </row>
    <row r="160" s="13" customFormat="1">
      <c r="A160" s="13"/>
      <c r="B160" s="228"/>
      <c r="C160" s="229"/>
      <c r="D160" s="230" t="s">
        <v>184</v>
      </c>
      <c r="E160" s="231" t="s">
        <v>19</v>
      </c>
      <c r="F160" s="232" t="s">
        <v>866</v>
      </c>
      <c r="G160" s="229"/>
      <c r="H160" s="233">
        <v>88</v>
      </c>
      <c r="I160" s="234"/>
      <c r="J160" s="229"/>
      <c r="K160" s="229"/>
      <c r="L160" s="235"/>
      <c r="M160" s="236"/>
      <c r="N160" s="237"/>
      <c r="O160" s="237"/>
      <c r="P160" s="237"/>
      <c r="Q160" s="237"/>
      <c r="R160" s="237"/>
      <c r="S160" s="237"/>
      <c r="T160" s="238"/>
      <c r="U160" s="13"/>
      <c r="V160" s="13"/>
      <c r="W160" s="13"/>
      <c r="X160" s="13"/>
      <c r="Y160" s="13"/>
      <c r="Z160" s="13"/>
      <c r="AA160" s="13"/>
      <c r="AB160" s="13"/>
      <c r="AC160" s="13"/>
      <c r="AD160" s="13"/>
      <c r="AE160" s="13"/>
      <c r="AT160" s="239" t="s">
        <v>184</v>
      </c>
      <c r="AU160" s="239" t="s">
        <v>71</v>
      </c>
      <c r="AV160" s="13" t="s">
        <v>80</v>
      </c>
      <c r="AW160" s="13" t="s">
        <v>32</v>
      </c>
      <c r="AX160" s="13" t="s">
        <v>71</v>
      </c>
      <c r="AY160" s="239" t="s">
        <v>175</v>
      </c>
    </row>
    <row r="161" s="13" customFormat="1">
      <c r="A161" s="13"/>
      <c r="B161" s="228"/>
      <c r="C161" s="229"/>
      <c r="D161" s="230" t="s">
        <v>184</v>
      </c>
      <c r="E161" s="231" t="s">
        <v>19</v>
      </c>
      <c r="F161" s="232" t="s">
        <v>867</v>
      </c>
      <c r="G161" s="229"/>
      <c r="H161" s="233">
        <v>36</v>
      </c>
      <c r="I161" s="234"/>
      <c r="J161" s="229"/>
      <c r="K161" s="229"/>
      <c r="L161" s="235"/>
      <c r="M161" s="236"/>
      <c r="N161" s="237"/>
      <c r="O161" s="237"/>
      <c r="P161" s="237"/>
      <c r="Q161" s="237"/>
      <c r="R161" s="237"/>
      <c r="S161" s="237"/>
      <c r="T161" s="238"/>
      <c r="U161" s="13"/>
      <c r="V161" s="13"/>
      <c r="W161" s="13"/>
      <c r="X161" s="13"/>
      <c r="Y161" s="13"/>
      <c r="Z161" s="13"/>
      <c r="AA161" s="13"/>
      <c r="AB161" s="13"/>
      <c r="AC161" s="13"/>
      <c r="AD161" s="13"/>
      <c r="AE161" s="13"/>
      <c r="AT161" s="239" t="s">
        <v>184</v>
      </c>
      <c r="AU161" s="239" t="s">
        <v>71</v>
      </c>
      <c r="AV161" s="13" t="s">
        <v>80</v>
      </c>
      <c r="AW161" s="13" t="s">
        <v>32</v>
      </c>
      <c r="AX161" s="13" t="s">
        <v>71</v>
      </c>
      <c r="AY161" s="239" t="s">
        <v>175</v>
      </c>
    </row>
    <row r="162" s="14" customFormat="1">
      <c r="A162" s="14"/>
      <c r="B162" s="240"/>
      <c r="C162" s="241"/>
      <c r="D162" s="230" t="s">
        <v>184</v>
      </c>
      <c r="E162" s="242" t="s">
        <v>19</v>
      </c>
      <c r="F162" s="243" t="s">
        <v>190</v>
      </c>
      <c r="G162" s="241"/>
      <c r="H162" s="244">
        <v>124</v>
      </c>
      <c r="I162" s="245"/>
      <c r="J162" s="241"/>
      <c r="K162" s="241"/>
      <c r="L162" s="246"/>
      <c r="M162" s="247"/>
      <c r="N162" s="248"/>
      <c r="O162" s="248"/>
      <c r="P162" s="248"/>
      <c r="Q162" s="248"/>
      <c r="R162" s="248"/>
      <c r="S162" s="248"/>
      <c r="T162" s="249"/>
      <c r="U162" s="14"/>
      <c r="V162" s="14"/>
      <c r="W162" s="14"/>
      <c r="X162" s="14"/>
      <c r="Y162" s="14"/>
      <c r="Z162" s="14"/>
      <c r="AA162" s="14"/>
      <c r="AB162" s="14"/>
      <c r="AC162" s="14"/>
      <c r="AD162" s="14"/>
      <c r="AE162" s="14"/>
      <c r="AT162" s="250" t="s">
        <v>184</v>
      </c>
      <c r="AU162" s="250" t="s">
        <v>71</v>
      </c>
      <c r="AV162" s="14" t="s">
        <v>118</v>
      </c>
      <c r="AW162" s="14" t="s">
        <v>32</v>
      </c>
      <c r="AX162" s="14" t="s">
        <v>78</v>
      </c>
      <c r="AY162" s="250" t="s">
        <v>175</v>
      </c>
    </row>
    <row r="163" s="2" customFormat="1" ht="16.5" customHeight="1">
      <c r="A163" s="39"/>
      <c r="B163" s="40"/>
      <c r="C163" s="251" t="s">
        <v>730</v>
      </c>
      <c r="D163" s="251" t="s">
        <v>199</v>
      </c>
      <c r="E163" s="252" t="s">
        <v>737</v>
      </c>
      <c r="F163" s="253" t="s">
        <v>738</v>
      </c>
      <c r="G163" s="254" t="s">
        <v>244</v>
      </c>
      <c r="H163" s="255">
        <v>248</v>
      </c>
      <c r="I163" s="256"/>
      <c r="J163" s="257">
        <f>ROUND(I163*H163,2)</f>
        <v>0</v>
      </c>
      <c r="K163" s="253" t="s">
        <v>182</v>
      </c>
      <c r="L163" s="258"/>
      <c r="M163" s="259" t="s">
        <v>19</v>
      </c>
      <c r="N163" s="260" t="s">
        <v>42</v>
      </c>
      <c r="O163" s="85"/>
      <c r="P163" s="224">
        <f>O163*H163</f>
        <v>0</v>
      </c>
      <c r="Q163" s="224">
        <v>0.00123</v>
      </c>
      <c r="R163" s="224">
        <f>Q163*H163</f>
        <v>0.30503999999999998</v>
      </c>
      <c r="S163" s="224">
        <v>0</v>
      </c>
      <c r="T163" s="225">
        <f>S163*H163</f>
        <v>0</v>
      </c>
      <c r="U163" s="39"/>
      <c r="V163" s="39"/>
      <c r="W163" s="39"/>
      <c r="X163" s="39"/>
      <c r="Y163" s="39"/>
      <c r="Z163" s="39"/>
      <c r="AA163" s="39"/>
      <c r="AB163" s="39"/>
      <c r="AC163" s="39"/>
      <c r="AD163" s="39"/>
      <c r="AE163" s="39"/>
      <c r="AR163" s="226" t="s">
        <v>203</v>
      </c>
      <c r="AT163" s="226" t="s">
        <v>199</v>
      </c>
      <c r="AU163" s="226" t="s">
        <v>71</v>
      </c>
      <c r="AY163" s="18" t="s">
        <v>175</v>
      </c>
      <c r="BE163" s="227">
        <f>IF(N163="základní",J163,0)</f>
        <v>0</v>
      </c>
      <c r="BF163" s="227">
        <f>IF(N163="snížená",J163,0)</f>
        <v>0</v>
      </c>
      <c r="BG163" s="227">
        <f>IF(N163="zákl. přenesená",J163,0)</f>
        <v>0</v>
      </c>
      <c r="BH163" s="227">
        <f>IF(N163="sníž. přenesená",J163,0)</f>
        <v>0</v>
      </c>
      <c r="BI163" s="227">
        <f>IF(N163="nulová",J163,0)</f>
        <v>0</v>
      </c>
      <c r="BJ163" s="18" t="s">
        <v>78</v>
      </c>
      <c r="BK163" s="227">
        <f>ROUND(I163*H163,2)</f>
        <v>0</v>
      </c>
      <c r="BL163" s="18" t="s">
        <v>118</v>
      </c>
      <c r="BM163" s="226" t="s">
        <v>868</v>
      </c>
    </row>
    <row r="164" s="13" customFormat="1">
      <c r="A164" s="13"/>
      <c r="B164" s="228"/>
      <c r="C164" s="229"/>
      <c r="D164" s="230" t="s">
        <v>184</v>
      </c>
      <c r="E164" s="231" t="s">
        <v>19</v>
      </c>
      <c r="F164" s="232" t="s">
        <v>869</v>
      </c>
      <c r="G164" s="229"/>
      <c r="H164" s="233">
        <v>176</v>
      </c>
      <c r="I164" s="234"/>
      <c r="J164" s="229"/>
      <c r="K164" s="229"/>
      <c r="L164" s="235"/>
      <c r="M164" s="236"/>
      <c r="N164" s="237"/>
      <c r="O164" s="237"/>
      <c r="P164" s="237"/>
      <c r="Q164" s="237"/>
      <c r="R164" s="237"/>
      <c r="S164" s="237"/>
      <c r="T164" s="238"/>
      <c r="U164" s="13"/>
      <c r="V164" s="13"/>
      <c r="W164" s="13"/>
      <c r="X164" s="13"/>
      <c r="Y164" s="13"/>
      <c r="Z164" s="13"/>
      <c r="AA164" s="13"/>
      <c r="AB164" s="13"/>
      <c r="AC164" s="13"/>
      <c r="AD164" s="13"/>
      <c r="AE164" s="13"/>
      <c r="AT164" s="239" t="s">
        <v>184</v>
      </c>
      <c r="AU164" s="239" t="s">
        <v>71</v>
      </c>
      <c r="AV164" s="13" t="s">
        <v>80</v>
      </c>
      <c r="AW164" s="13" t="s">
        <v>32</v>
      </c>
      <c r="AX164" s="13" t="s">
        <v>71</v>
      </c>
      <c r="AY164" s="239" t="s">
        <v>175</v>
      </c>
    </row>
    <row r="165" s="13" customFormat="1">
      <c r="A165" s="13"/>
      <c r="B165" s="228"/>
      <c r="C165" s="229"/>
      <c r="D165" s="230" t="s">
        <v>184</v>
      </c>
      <c r="E165" s="231" t="s">
        <v>19</v>
      </c>
      <c r="F165" s="232" t="s">
        <v>870</v>
      </c>
      <c r="G165" s="229"/>
      <c r="H165" s="233">
        <v>72</v>
      </c>
      <c r="I165" s="234"/>
      <c r="J165" s="229"/>
      <c r="K165" s="229"/>
      <c r="L165" s="235"/>
      <c r="M165" s="236"/>
      <c r="N165" s="237"/>
      <c r="O165" s="237"/>
      <c r="P165" s="237"/>
      <c r="Q165" s="237"/>
      <c r="R165" s="237"/>
      <c r="S165" s="237"/>
      <c r="T165" s="238"/>
      <c r="U165" s="13"/>
      <c r="V165" s="13"/>
      <c r="W165" s="13"/>
      <c r="X165" s="13"/>
      <c r="Y165" s="13"/>
      <c r="Z165" s="13"/>
      <c r="AA165" s="13"/>
      <c r="AB165" s="13"/>
      <c r="AC165" s="13"/>
      <c r="AD165" s="13"/>
      <c r="AE165" s="13"/>
      <c r="AT165" s="239" t="s">
        <v>184</v>
      </c>
      <c r="AU165" s="239" t="s">
        <v>71</v>
      </c>
      <c r="AV165" s="13" t="s">
        <v>80</v>
      </c>
      <c r="AW165" s="13" t="s">
        <v>32</v>
      </c>
      <c r="AX165" s="13" t="s">
        <v>71</v>
      </c>
      <c r="AY165" s="239" t="s">
        <v>175</v>
      </c>
    </row>
    <row r="166" s="14" customFormat="1">
      <c r="A166" s="14"/>
      <c r="B166" s="240"/>
      <c r="C166" s="241"/>
      <c r="D166" s="230" t="s">
        <v>184</v>
      </c>
      <c r="E166" s="242" t="s">
        <v>19</v>
      </c>
      <c r="F166" s="243" t="s">
        <v>190</v>
      </c>
      <c r="G166" s="241"/>
      <c r="H166" s="244">
        <v>248</v>
      </c>
      <c r="I166" s="245"/>
      <c r="J166" s="241"/>
      <c r="K166" s="241"/>
      <c r="L166" s="246"/>
      <c r="M166" s="247"/>
      <c r="N166" s="248"/>
      <c r="O166" s="248"/>
      <c r="P166" s="248"/>
      <c r="Q166" s="248"/>
      <c r="R166" s="248"/>
      <c r="S166" s="248"/>
      <c r="T166" s="249"/>
      <c r="U166" s="14"/>
      <c r="V166" s="14"/>
      <c r="W166" s="14"/>
      <c r="X166" s="14"/>
      <c r="Y166" s="14"/>
      <c r="Z166" s="14"/>
      <c r="AA166" s="14"/>
      <c r="AB166" s="14"/>
      <c r="AC166" s="14"/>
      <c r="AD166" s="14"/>
      <c r="AE166" s="14"/>
      <c r="AT166" s="250" t="s">
        <v>184</v>
      </c>
      <c r="AU166" s="250" t="s">
        <v>71</v>
      </c>
      <c r="AV166" s="14" t="s">
        <v>118</v>
      </c>
      <c r="AW166" s="14" t="s">
        <v>32</v>
      </c>
      <c r="AX166" s="14" t="s">
        <v>78</v>
      </c>
      <c r="AY166" s="250" t="s">
        <v>175</v>
      </c>
    </row>
    <row r="167" s="2" customFormat="1" ht="37.8" customHeight="1">
      <c r="A167" s="39"/>
      <c r="B167" s="40"/>
      <c r="C167" s="215" t="s">
        <v>736</v>
      </c>
      <c r="D167" s="215" t="s">
        <v>178</v>
      </c>
      <c r="E167" s="216" t="s">
        <v>237</v>
      </c>
      <c r="F167" s="217" t="s">
        <v>238</v>
      </c>
      <c r="G167" s="218" t="s">
        <v>239</v>
      </c>
      <c r="H167" s="219">
        <v>156</v>
      </c>
      <c r="I167" s="220"/>
      <c r="J167" s="221">
        <f>ROUND(I167*H167,2)</f>
        <v>0</v>
      </c>
      <c r="K167" s="217" t="s">
        <v>182</v>
      </c>
      <c r="L167" s="45"/>
      <c r="M167" s="222" t="s">
        <v>19</v>
      </c>
      <c r="N167" s="223" t="s">
        <v>42</v>
      </c>
      <c r="O167" s="85"/>
      <c r="P167" s="224">
        <f>O167*H167</f>
        <v>0</v>
      </c>
      <c r="Q167" s="224">
        <v>0</v>
      </c>
      <c r="R167" s="224">
        <f>Q167*H167</f>
        <v>0</v>
      </c>
      <c r="S167" s="224">
        <v>0</v>
      </c>
      <c r="T167" s="225">
        <f>S167*H167</f>
        <v>0</v>
      </c>
      <c r="U167" s="39"/>
      <c r="V167" s="39"/>
      <c r="W167" s="39"/>
      <c r="X167" s="39"/>
      <c r="Y167" s="39"/>
      <c r="Z167" s="39"/>
      <c r="AA167" s="39"/>
      <c r="AB167" s="39"/>
      <c r="AC167" s="39"/>
      <c r="AD167" s="39"/>
      <c r="AE167" s="39"/>
      <c r="AR167" s="226" t="s">
        <v>118</v>
      </c>
      <c r="AT167" s="226" t="s">
        <v>178</v>
      </c>
      <c r="AU167" s="226" t="s">
        <v>71</v>
      </c>
      <c r="AY167" s="18" t="s">
        <v>175</v>
      </c>
      <c r="BE167" s="227">
        <f>IF(N167="základní",J167,0)</f>
        <v>0</v>
      </c>
      <c r="BF167" s="227">
        <f>IF(N167="snížená",J167,0)</f>
        <v>0</v>
      </c>
      <c r="BG167" s="227">
        <f>IF(N167="zákl. přenesená",J167,0)</f>
        <v>0</v>
      </c>
      <c r="BH167" s="227">
        <f>IF(N167="sníž. přenesená",J167,0)</f>
        <v>0</v>
      </c>
      <c r="BI167" s="227">
        <f>IF(N167="nulová",J167,0)</f>
        <v>0</v>
      </c>
      <c r="BJ167" s="18" t="s">
        <v>78</v>
      </c>
      <c r="BK167" s="227">
        <f>ROUND(I167*H167,2)</f>
        <v>0</v>
      </c>
      <c r="BL167" s="18" t="s">
        <v>118</v>
      </c>
      <c r="BM167" s="226" t="s">
        <v>871</v>
      </c>
    </row>
    <row r="168" s="13" customFormat="1">
      <c r="A168" s="13"/>
      <c r="B168" s="228"/>
      <c r="C168" s="229"/>
      <c r="D168" s="230" t="s">
        <v>184</v>
      </c>
      <c r="E168" s="231" t="s">
        <v>19</v>
      </c>
      <c r="F168" s="232" t="s">
        <v>872</v>
      </c>
      <c r="G168" s="229"/>
      <c r="H168" s="233">
        <v>72</v>
      </c>
      <c r="I168" s="234"/>
      <c r="J168" s="229"/>
      <c r="K168" s="229"/>
      <c r="L168" s="235"/>
      <c r="M168" s="236"/>
      <c r="N168" s="237"/>
      <c r="O168" s="237"/>
      <c r="P168" s="237"/>
      <c r="Q168" s="237"/>
      <c r="R168" s="237"/>
      <c r="S168" s="237"/>
      <c r="T168" s="238"/>
      <c r="U168" s="13"/>
      <c r="V168" s="13"/>
      <c r="W168" s="13"/>
      <c r="X168" s="13"/>
      <c r="Y168" s="13"/>
      <c r="Z168" s="13"/>
      <c r="AA168" s="13"/>
      <c r="AB168" s="13"/>
      <c r="AC168" s="13"/>
      <c r="AD168" s="13"/>
      <c r="AE168" s="13"/>
      <c r="AT168" s="239" t="s">
        <v>184</v>
      </c>
      <c r="AU168" s="239" t="s">
        <v>71</v>
      </c>
      <c r="AV168" s="13" t="s">
        <v>80</v>
      </c>
      <c r="AW168" s="13" t="s">
        <v>32</v>
      </c>
      <c r="AX168" s="13" t="s">
        <v>71</v>
      </c>
      <c r="AY168" s="239" t="s">
        <v>175</v>
      </c>
    </row>
    <row r="169" s="13" customFormat="1">
      <c r="A169" s="13"/>
      <c r="B169" s="228"/>
      <c r="C169" s="229"/>
      <c r="D169" s="230" t="s">
        <v>184</v>
      </c>
      <c r="E169" s="231" t="s">
        <v>19</v>
      </c>
      <c r="F169" s="232" t="s">
        <v>873</v>
      </c>
      <c r="G169" s="229"/>
      <c r="H169" s="233">
        <v>84</v>
      </c>
      <c r="I169" s="234"/>
      <c r="J169" s="229"/>
      <c r="K169" s="229"/>
      <c r="L169" s="235"/>
      <c r="M169" s="236"/>
      <c r="N169" s="237"/>
      <c r="O169" s="237"/>
      <c r="P169" s="237"/>
      <c r="Q169" s="237"/>
      <c r="R169" s="237"/>
      <c r="S169" s="237"/>
      <c r="T169" s="238"/>
      <c r="U169" s="13"/>
      <c r="V169" s="13"/>
      <c r="W169" s="13"/>
      <c r="X169" s="13"/>
      <c r="Y169" s="13"/>
      <c r="Z169" s="13"/>
      <c r="AA169" s="13"/>
      <c r="AB169" s="13"/>
      <c r="AC169" s="13"/>
      <c r="AD169" s="13"/>
      <c r="AE169" s="13"/>
      <c r="AT169" s="239" t="s">
        <v>184</v>
      </c>
      <c r="AU169" s="239" t="s">
        <v>71</v>
      </c>
      <c r="AV169" s="13" t="s">
        <v>80</v>
      </c>
      <c r="AW169" s="13" t="s">
        <v>32</v>
      </c>
      <c r="AX169" s="13" t="s">
        <v>71</v>
      </c>
      <c r="AY169" s="239" t="s">
        <v>175</v>
      </c>
    </row>
    <row r="170" s="14" customFormat="1">
      <c r="A170" s="14"/>
      <c r="B170" s="240"/>
      <c r="C170" s="241"/>
      <c r="D170" s="230" t="s">
        <v>184</v>
      </c>
      <c r="E170" s="242" t="s">
        <v>19</v>
      </c>
      <c r="F170" s="243" t="s">
        <v>190</v>
      </c>
      <c r="G170" s="241"/>
      <c r="H170" s="244">
        <v>156</v>
      </c>
      <c r="I170" s="245"/>
      <c r="J170" s="241"/>
      <c r="K170" s="241"/>
      <c r="L170" s="246"/>
      <c r="M170" s="247"/>
      <c r="N170" s="248"/>
      <c r="O170" s="248"/>
      <c r="P170" s="248"/>
      <c r="Q170" s="248"/>
      <c r="R170" s="248"/>
      <c r="S170" s="248"/>
      <c r="T170" s="249"/>
      <c r="U170" s="14"/>
      <c r="V170" s="14"/>
      <c r="W170" s="14"/>
      <c r="X170" s="14"/>
      <c r="Y170" s="14"/>
      <c r="Z170" s="14"/>
      <c r="AA170" s="14"/>
      <c r="AB170" s="14"/>
      <c r="AC170" s="14"/>
      <c r="AD170" s="14"/>
      <c r="AE170" s="14"/>
      <c r="AT170" s="250" t="s">
        <v>184</v>
      </c>
      <c r="AU170" s="250" t="s">
        <v>71</v>
      </c>
      <c r="AV170" s="14" t="s">
        <v>118</v>
      </c>
      <c r="AW170" s="14" t="s">
        <v>32</v>
      </c>
      <c r="AX170" s="14" t="s">
        <v>78</v>
      </c>
      <c r="AY170" s="250" t="s">
        <v>175</v>
      </c>
    </row>
    <row r="171" s="2" customFormat="1" ht="16.5" customHeight="1">
      <c r="A171" s="39"/>
      <c r="B171" s="40"/>
      <c r="C171" s="251" t="s">
        <v>744</v>
      </c>
      <c r="D171" s="251" t="s">
        <v>199</v>
      </c>
      <c r="E171" s="252" t="s">
        <v>242</v>
      </c>
      <c r="F171" s="253" t="s">
        <v>243</v>
      </c>
      <c r="G171" s="254" t="s">
        <v>244</v>
      </c>
      <c r="H171" s="255">
        <v>312</v>
      </c>
      <c r="I171" s="256"/>
      <c r="J171" s="257">
        <f>ROUND(I171*H171,2)</f>
        <v>0</v>
      </c>
      <c r="K171" s="253" t="s">
        <v>182</v>
      </c>
      <c r="L171" s="258"/>
      <c r="M171" s="259" t="s">
        <v>19</v>
      </c>
      <c r="N171" s="260" t="s">
        <v>42</v>
      </c>
      <c r="O171" s="85"/>
      <c r="P171" s="224">
        <f>O171*H171</f>
        <v>0</v>
      </c>
      <c r="Q171" s="224">
        <v>0.0010499999999999999</v>
      </c>
      <c r="R171" s="224">
        <f>Q171*H171</f>
        <v>0.3276</v>
      </c>
      <c r="S171" s="224">
        <v>0</v>
      </c>
      <c r="T171" s="225">
        <f>S171*H171</f>
        <v>0</v>
      </c>
      <c r="U171" s="39"/>
      <c r="V171" s="39"/>
      <c r="W171" s="39"/>
      <c r="X171" s="39"/>
      <c r="Y171" s="39"/>
      <c r="Z171" s="39"/>
      <c r="AA171" s="39"/>
      <c r="AB171" s="39"/>
      <c r="AC171" s="39"/>
      <c r="AD171" s="39"/>
      <c r="AE171" s="39"/>
      <c r="AR171" s="226" t="s">
        <v>203</v>
      </c>
      <c r="AT171" s="226" t="s">
        <v>199</v>
      </c>
      <c r="AU171" s="226" t="s">
        <v>71</v>
      </c>
      <c r="AY171" s="18" t="s">
        <v>175</v>
      </c>
      <c r="BE171" s="227">
        <f>IF(N171="základní",J171,0)</f>
        <v>0</v>
      </c>
      <c r="BF171" s="227">
        <f>IF(N171="snížená",J171,0)</f>
        <v>0</v>
      </c>
      <c r="BG171" s="227">
        <f>IF(N171="zákl. přenesená",J171,0)</f>
        <v>0</v>
      </c>
      <c r="BH171" s="227">
        <f>IF(N171="sníž. přenesená",J171,0)</f>
        <v>0</v>
      </c>
      <c r="BI171" s="227">
        <f>IF(N171="nulová",J171,0)</f>
        <v>0</v>
      </c>
      <c r="BJ171" s="18" t="s">
        <v>78</v>
      </c>
      <c r="BK171" s="227">
        <f>ROUND(I171*H171,2)</f>
        <v>0</v>
      </c>
      <c r="BL171" s="18" t="s">
        <v>118</v>
      </c>
      <c r="BM171" s="226" t="s">
        <v>874</v>
      </c>
    </row>
    <row r="172" s="13" customFormat="1">
      <c r="A172" s="13"/>
      <c r="B172" s="228"/>
      <c r="C172" s="229"/>
      <c r="D172" s="230" t="s">
        <v>184</v>
      </c>
      <c r="E172" s="231" t="s">
        <v>19</v>
      </c>
      <c r="F172" s="232" t="s">
        <v>875</v>
      </c>
      <c r="G172" s="229"/>
      <c r="H172" s="233">
        <v>312</v>
      </c>
      <c r="I172" s="234"/>
      <c r="J172" s="229"/>
      <c r="K172" s="229"/>
      <c r="L172" s="235"/>
      <c r="M172" s="236"/>
      <c r="N172" s="237"/>
      <c r="O172" s="237"/>
      <c r="P172" s="237"/>
      <c r="Q172" s="237"/>
      <c r="R172" s="237"/>
      <c r="S172" s="237"/>
      <c r="T172" s="238"/>
      <c r="U172" s="13"/>
      <c r="V172" s="13"/>
      <c r="W172" s="13"/>
      <c r="X172" s="13"/>
      <c r="Y172" s="13"/>
      <c r="Z172" s="13"/>
      <c r="AA172" s="13"/>
      <c r="AB172" s="13"/>
      <c r="AC172" s="13"/>
      <c r="AD172" s="13"/>
      <c r="AE172" s="13"/>
      <c r="AT172" s="239" t="s">
        <v>184</v>
      </c>
      <c r="AU172" s="239" t="s">
        <v>71</v>
      </c>
      <c r="AV172" s="13" t="s">
        <v>80</v>
      </c>
      <c r="AW172" s="13" t="s">
        <v>32</v>
      </c>
      <c r="AX172" s="13" t="s">
        <v>78</v>
      </c>
      <c r="AY172" s="239" t="s">
        <v>175</v>
      </c>
    </row>
    <row r="173" s="2" customFormat="1" ht="78" customHeight="1">
      <c r="A173" s="39"/>
      <c r="B173" s="40"/>
      <c r="C173" s="215" t="s">
        <v>749</v>
      </c>
      <c r="D173" s="215" t="s">
        <v>178</v>
      </c>
      <c r="E173" s="216" t="s">
        <v>321</v>
      </c>
      <c r="F173" s="217" t="s">
        <v>322</v>
      </c>
      <c r="G173" s="218" t="s">
        <v>202</v>
      </c>
      <c r="H173" s="219">
        <v>77.439999999999998</v>
      </c>
      <c r="I173" s="220"/>
      <c r="J173" s="221">
        <f>ROUND(I173*H173,2)</f>
        <v>0</v>
      </c>
      <c r="K173" s="217" t="s">
        <v>182</v>
      </c>
      <c r="L173" s="45"/>
      <c r="M173" s="222" t="s">
        <v>19</v>
      </c>
      <c r="N173" s="223" t="s">
        <v>42</v>
      </c>
      <c r="O173" s="85"/>
      <c r="P173" s="224">
        <f>O173*H173</f>
        <v>0</v>
      </c>
      <c r="Q173" s="224">
        <v>0</v>
      </c>
      <c r="R173" s="224">
        <f>Q173*H173</f>
        <v>0</v>
      </c>
      <c r="S173" s="224">
        <v>0</v>
      </c>
      <c r="T173" s="225">
        <f>S173*H173</f>
        <v>0</v>
      </c>
      <c r="U173" s="39"/>
      <c r="V173" s="39"/>
      <c r="W173" s="39"/>
      <c r="X173" s="39"/>
      <c r="Y173" s="39"/>
      <c r="Z173" s="39"/>
      <c r="AA173" s="39"/>
      <c r="AB173" s="39"/>
      <c r="AC173" s="39"/>
      <c r="AD173" s="39"/>
      <c r="AE173" s="39"/>
      <c r="AR173" s="226" t="s">
        <v>118</v>
      </c>
      <c r="AT173" s="226" t="s">
        <v>178</v>
      </c>
      <c r="AU173" s="226" t="s">
        <v>71</v>
      </c>
      <c r="AY173" s="18" t="s">
        <v>175</v>
      </c>
      <c r="BE173" s="227">
        <f>IF(N173="základní",J173,0)</f>
        <v>0</v>
      </c>
      <c r="BF173" s="227">
        <f>IF(N173="snížená",J173,0)</f>
        <v>0</v>
      </c>
      <c r="BG173" s="227">
        <f>IF(N173="zákl. přenesená",J173,0)</f>
        <v>0</v>
      </c>
      <c r="BH173" s="227">
        <f>IF(N173="sníž. přenesená",J173,0)</f>
        <v>0</v>
      </c>
      <c r="BI173" s="227">
        <f>IF(N173="nulová",J173,0)</f>
        <v>0</v>
      </c>
      <c r="BJ173" s="18" t="s">
        <v>78</v>
      </c>
      <c r="BK173" s="227">
        <f>ROUND(I173*H173,2)</f>
        <v>0</v>
      </c>
      <c r="BL173" s="18" t="s">
        <v>118</v>
      </c>
      <c r="BM173" s="226" t="s">
        <v>876</v>
      </c>
    </row>
    <row r="174" s="13" customFormat="1">
      <c r="A174" s="13"/>
      <c r="B174" s="228"/>
      <c r="C174" s="229"/>
      <c r="D174" s="230" t="s">
        <v>184</v>
      </c>
      <c r="E174" s="231" t="s">
        <v>19</v>
      </c>
      <c r="F174" s="232" t="s">
        <v>877</v>
      </c>
      <c r="G174" s="229"/>
      <c r="H174" s="233">
        <v>77.439999999999998</v>
      </c>
      <c r="I174" s="234"/>
      <c r="J174" s="229"/>
      <c r="K174" s="229"/>
      <c r="L174" s="235"/>
      <c r="M174" s="236"/>
      <c r="N174" s="237"/>
      <c r="O174" s="237"/>
      <c r="P174" s="237"/>
      <c r="Q174" s="237"/>
      <c r="R174" s="237"/>
      <c r="S174" s="237"/>
      <c r="T174" s="238"/>
      <c r="U174" s="13"/>
      <c r="V174" s="13"/>
      <c r="W174" s="13"/>
      <c r="X174" s="13"/>
      <c r="Y174" s="13"/>
      <c r="Z174" s="13"/>
      <c r="AA174" s="13"/>
      <c r="AB174" s="13"/>
      <c r="AC174" s="13"/>
      <c r="AD174" s="13"/>
      <c r="AE174" s="13"/>
      <c r="AT174" s="239" t="s">
        <v>184</v>
      </c>
      <c r="AU174" s="239" t="s">
        <v>71</v>
      </c>
      <c r="AV174" s="13" t="s">
        <v>80</v>
      </c>
      <c r="AW174" s="13" t="s">
        <v>32</v>
      </c>
      <c r="AX174" s="13" t="s">
        <v>78</v>
      </c>
      <c r="AY174" s="239" t="s">
        <v>175</v>
      </c>
    </row>
    <row r="175" s="2" customFormat="1" ht="78" customHeight="1">
      <c r="A175" s="39"/>
      <c r="B175" s="40"/>
      <c r="C175" s="215" t="s">
        <v>753</v>
      </c>
      <c r="D175" s="215" t="s">
        <v>178</v>
      </c>
      <c r="E175" s="216" t="s">
        <v>206</v>
      </c>
      <c r="F175" s="217" t="s">
        <v>207</v>
      </c>
      <c r="G175" s="218" t="s">
        <v>202</v>
      </c>
      <c r="H175" s="219">
        <v>1000.8</v>
      </c>
      <c r="I175" s="220"/>
      <c r="J175" s="221">
        <f>ROUND(I175*H175,2)</f>
        <v>0</v>
      </c>
      <c r="K175" s="217" t="s">
        <v>182</v>
      </c>
      <c r="L175" s="45"/>
      <c r="M175" s="222" t="s">
        <v>19</v>
      </c>
      <c r="N175" s="223" t="s">
        <v>42</v>
      </c>
      <c r="O175" s="85"/>
      <c r="P175" s="224">
        <f>O175*H175</f>
        <v>0</v>
      </c>
      <c r="Q175" s="224">
        <v>0</v>
      </c>
      <c r="R175" s="224">
        <f>Q175*H175</f>
        <v>0</v>
      </c>
      <c r="S175" s="224">
        <v>0</v>
      </c>
      <c r="T175" s="225">
        <f>S175*H175</f>
        <v>0</v>
      </c>
      <c r="U175" s="39"/>
      <c r="V175" s="39"/>
      <c r="W175" s="39"/>
      <c r="X175" s="39"/>
      <c r="Y175" s="39"/>
      <c r="Z175" s="39"/>
      <c r="AA175" s="39"/>
      <c r="AB175" s="39"/>
      <c r="AC175" s="39"/>
      <c r="AD175" s="39"/>
      <c r="AE175" s="39"/>
      <c r="AR175" s="226" t="s">
        <v>118</v>
      </c>
      <c r="AT175" s="226" t="s">
        <v>178</v>
      </c>
      <c r="AU175" s="226" t="s">
        <v>71</v>
      </c>
      <c r="AY175" s="18" t="s">
        <v>175</v>
      </c>
      <c r="BE175" s="227">
        <f>IF(N175="základní",J175,0)</f>
        <v>0</v>
      </c>
      <c r="BF175" s="227">
        <f>IF(N175="snížená",J175,0)</f>
        <v>0</v>
      </c>
      <c r="BG175" s="227">
        <f>IF(N175="zákl. přenesená",J175,0)</f>
        <v>0</v>
      </c>
      <c r="BH175" s="227">
        <f>IF(N175="sníž. přenesená",J175,0)</f>
        <v>0</v>
      </c>
      <c r="BI175" s="227">
        <f>IF(N175="nulová",J175,0)</f>
        <v>0</v>
      </c>
      <c r="BJ175" s="18" t="s">
        <v>78</v>
      </c>
      <c r="BK175" s="227">
        <f>ROUND(I175*H175,2)</f>
        <v>0</v>
      </c>
      <c r="BL175" s="18" t="s">
        <v>118</v>
      </c>
      <c r="BM175" s="226" t="s">
        <v>878</v>
      </c>
    </row>
    <row r="176" s="13" customFormat="1">
      <c r="A176" s="13"/>
      <c r="B176" s="228"/>
      <c r="C176" s="229"/>
      <c r="D176" s="230" t="s">
        <v>184</v>
      </c>
      <c r="E176" s="231" t="s">
        <v>19</v>
      </c>
      <c r="F176" s="232" t="s">
        <v>879</v>
      </c>
      <c r="G176" s="229"/>
      <c r="H176" s="233">
        <v>1000.8</v>
      </c>
      <c r="I176" s="234"/>
      <c r="J176" s="229"/>
      <c r="K176" s="229"/>
      <c r="L176" s="235"/>
      <c r="M176" s="236"/>
      <c r="N176" s="237"/>
      <c r="O176" s="237"/>
      <c r="P176" s="237"/>
      <c r="Q176" s="237"/>
      <c r="R176" s="237"/>
      <c r="S176" s="237"/>
      <c r="T176" s="238"/>
      <c r="U176" s="13"/>
      <c r="V176" s="13"/>
      <c r="W176" s="13"/>
      <c r="X176" s="13"/>
      <c r="Y176" s="13"/>
      <c r="Z176" s="13"/>
      <c r="AA176" s="13"/>
      <c r="AB176" s="13"/>
      <c r="AC176" s="13"/>
      <c r="AD176" s="13"/>
      <c r="AE176" s="13"/>
      <c r="AT176" s="239" t="s">
        <v>184</v>
      </c>
      <c r="AU176" s="239" t="s">
        <v>71</v>
      </c>
      <c r="AV176" s="13" t="s">
        <v>80</v>
      </c>
      <c r="AW176" s="13" t="s">
        <v>32</v>
      </c>
      <c r="AX176" s="13" t="s">
        <v>78</v>
      </c>
      <c r="AY176" s="239" t="s">
        <v>175</v>
      </c>
    </row>
    <row r="177" s="2" customFormat="1" ht="78" customHeight="1">
      <c r="A177" s="39"/>
      <c r="B177" s="40"/>
      <c r="C177" s="215" t="s">
        <v>756</v>
      </c>
      <c r="D177" s="215" t="s">
        <v>178</v>
      </c>
      <c r="E177" s="216" t="s">
        <v>761</v>
      </c>
      <c r="F177" s="217" t="s">
        <v>880</v>
      </c>
      <c r="G177" s="218" t="s">
        <v>202</v>
      </c>
      <c r="H177" s="219">
        <v>0.63300000000000001</v>
      </c>
      <c r="I177" s="220"/>
      <c r="J177" s="221">
        <f>ROUND(I177*H177,2)</f>
        <v>0</v>
      </c>
      <c r="K177" s="217" t="s">
        <v>182</v>
      </c>
      <c r="L177" s="45"/>
      <c r="M177" s="222" t="s">
        <v>19</v>
      </c>
      <c r="N177" s="223" t="s">
        <v>42</v>
      </c>
      <c r="O177" s="85"/>
      <c r="P177" s="224">
        <f>O177*H177</f>
        <v>0</v>
      </c>
      <c r="Q177" s="224">
        <v>0</v>
      </c>
      <c r="R177" s="224">
        <f>Q177*H177</f>
        <v>0</v>
      </c>
      <c r="S177" s="224">
        <v>0</v>
      </c>
      <c r="T177" s="225">
        <f>S177*H177</f>
        <v>0</v>
      </c>
      <c r="U177" s="39"/>
      <c r="V177" s="39"/>
      <c r="W177" s="39"/>
      <c r="X177" s="39"/>
      <c r="Y177" s="39"/>
      <c r="Z177" s="39"/>
      <c r="AA177" s="39"/>
      <c r="AB177" s="39"/>
      <c r="AC177" s="39"/>
      <c r="AD177" s="39"/>
      <c r="AE177" s="39"/>
      <c r="AR177" s="226" t="s">
        <v>118</v>
      </c>
      <c r="AT177" s="226" t="s">
        <v>178</v>
      </c>
      <c r="AU177" s="226" t="s">
        <v>71</v>
      </c>
      <c r="AY177" s="18" t="s">
        <v>175</v>
      </c>
      <c r="BE177" s="227">
        <f>IF(N177="základní",J177,0)</f>
        <v>0</v>
      </c>
      <c r="BF177" s="227">
        <f>IF(N177="snížená",J177,0)</f>
        <v>0</v>
      </c>
      <c r="BG177" s="227">
        <f>IF(N177="zákl. přenesená",J177,0)</f>
        <v>0</v>
      </c>
      <c r="BH177" s="227">
        <f>IF(N177="sníž. přenesená",J177,0)</f>
        <v>0</v>
      </c>
      <c r="BI177" s="227">
        <f>IF(N177="nulová",J177,0)</f>
        <v>0</v>
      </c>
      <c r="BJ177" s="18" t="s">
        <v>78</v>
      </c>
      <c r="BK177" s="227">
        <f>ROUND(I177*H177,2)</f>
        <v>0</v>
      </c>
      <c r="BL177" s="18" t="s">
        <v>118</v>
      </c>
      <c r="BM177" s="226" t="s">
        <v>881</v>
      </c>
    </row>
    <row r="178" s="13" customFormat="1">
      <c r="A178" s="13"/>
      <c r="B178" s="228"/>
      <c r="C178" s="229"/>
      <c r="D178" s="230" t="s">
        <v>184</v>
      </c>
      <c r="E178" s="231" t="s">
        <v>19</v>
      </c>
      <c r="F178" s="232" t="s">
        <v>882</v>
      </c>
      <c r="G178" s="229"/>
      <c r="H178" s="233">
        <v>0.63300000000000001</v>
      </c>
      <c r="I178" s="234"/>
      <c r="J178" s="229"/>
      <c r="K178" s="229"/>
      <c r="L178" s="235"/>
      <c r="M178" s="236"/>
      <c r="N178" s="237"/>
      <c r="O178" s="237"/>
      <c r="P178" s="237"/>
      <c r="Q178" s="237"/>
      <c r="R178" s="237"/>
      <c r="S178" s="237"/>
      <c r="T178" s="238"/>
      <c r="U178" s="13"/>
      <c r="V178" s="13"/>
      <c r="W178" s="13"/>
      <c r="X178" s="13"/>
      <c r="Y178" s="13"/>
      <c r="Z178" s="13"/>
      <c r="AA178" s="13"/>
      <c r="AB178" s="13"/>
      <c r="AC178" s="13"/>
      <c r="AD178" s="13"/>
      <c r="AE178" s="13"/>
      <c r="AT178" s="239" t="s">
        <v>184</v>
      </c>
      <c r="AU178" s="239" t="s">
        <v>71</v>
      </c>
      <c r="AV178" s="13" t="s">
        <v>80</v>
      </c>
      <c r="AW178" s="13" t="s">
        <v>32</v>
      </c>
      <c r="AX178" s="13" t="s">
        <v>78</v>
      </c>
      <c r="AY178" s="239" t="s">
        <v>175</v>
      </c>
    </row>
    <row r="179" s="2" customFormat="1" ht="55.5" customHeight="1">
      <c r="A179" s="39"/>
      <c r="B179" s="40"/>
      <c r="C179" s="215" t="s">
        <v>760</v>
      </c>
      <c r="D179" s="215" t="s">
        <v>178</v>
      </c>
      <c r="E179" s="216" t="s">
        <v>770</v>
      </c>
      <c r="F179" s="217" t="s">
        <v>883</v>
      </c>
      <c r="G179" s="218" t="s">
        <v>202</v>
      </c>
      <c r="H179" s="219">
        <v>77.439999999999998</v>
      </c>
      <c r="I179" s="220"/>
      <c r="J179" s="221">
        <f>ROUND(I179*H179,2)</f>
        <v>0</v>
      </c>
      <c r="K179" s="217" t="s">
        <v>182</v>
      </c>
      <c r="L179" s="45"/>
      <c r="M179" s="222" t="s">
        <v>19</v>
      </c>
      <c r="N179" s="223" t="s">
        <v>42</v>
      </c>
      <c r="O179" s="85"/>
      <c r="P179" s="224">
        <f>O179*H179</f>
        <v>0</v>
      </c>
      <c r="Q179" s="224">
        <v>0</v>
      </c>
      <c r="R179" s="224">
        <f>Q179*H179</f>
        <v>0</v>
      </c>
      <c r="S179" s="224">
        <v>0</v>
      </c>
      <c r="T179" s="225">
        <f>S179*H179</f>
        <v>0</v>
      </c>
      <c r="U179" s="39"/>
      <c r="V179" s="39"/>
      <c r="W179" s="39"/>
      <c r="X179" s="39"/>
      <c r="Y179" s="39"/>
      <c r="Z179" s="39"/>
      <c r="AA179" s="39"/>
      <c r="AB179" s="39"/>
      <c r="AC179" s="39"/>
      <c r="AD179" s="39"/>
      <c r="AE179" s="39"/>
      <c r="AR179" s="226" t="s">
        <v>118</v>
      </c>
      <c r="AT179" s="226" t="s">
        <v>178</v>
      </c>
      <c r="AU179" s="226" t="s">
        <v>71</v>
      </c>
      <c r="AY179" s="18" t="s">
        <v>175</v>
      </c>
      <c r="BE179" s="227">
        <f>IF(N179="základní",J179,0)</f>
        <v>0</v>
      </c>
      <c r="BF179" s="227">
        <f>IF(N179="snížená",J179,0)</f>
        <v>0</v>
      </c>
      <c r="BG179" s="227">
        <f>IF(N179="zákl. přenesená",J179,0)</f>
        <v>0</v>
      </c>
      <c r="BH179" s="227">
        <f>IF(N179="sníž. přenesená",J179,0)</f>
        <v>0</v>
      </c>
      <c r="BI179" s="227">
        <f>IF(N179="nulová",J179,0)</f>
        <v>0</v>
      </c>
      <c r="BJ179" s="18" t="s">
        <v>78</v>
      </c>
      <c r="BK179" s="227">
        <f>ROUND(I179*H179,2)</f>
        <v>0</v>
      </c>
      <c r="BL179" s="18" t="s">
        <v>118</v>
      </c>
      <c r="BM179" s="226" t="s">
        <v>884</v>
      </c>
    </row>
    <row r="180" s="13" customFormat="1">
      <c r="A180" s="13"/>
      <c r="B180" s="228"/>
      <c r="C180" s="229"/>
      <c r="D180" s="230" t="s">
        <v>184</v>
      </c>
      <c r="E180" s="231" t="s">
        <v>19</v>
      </c>
      <c r="F180" s="232" t="s">
        <v>885</v>
      </c>
      <c r="G180" s="229"/>
      <c r="H180" s="233">
        <v>77.439999999999998</v>
      </c>
      <c r="I180" s="234"/>
      <c r="J180" s="229"/>
      <c r="K180" s="229"/>
      <c r="L180" s="235"/>
      <c r="M180" s="236"/>
      <c r="N180" s="237"/>
      <c r="O180" s="237"/>
      <c r="P180" s="237"/>
      <c r="Q180" s="237"/>
      <c r="R180" s="237"/>
      <c r="S180" s="237"/>
      <c r="T180" s="238"/>
      <c r="U180" s="13"/>
      <c r="V180" s="13"/>
      <c r="W180" s="13"/>
      <c r="X180" s="13"/>
      <c r="Y180" s="13"/>
      <c r="Z180" s="13"/>
      <c r="AA180" s="13"/>
      <c r="AB180" s="13"/>
      <c r="AC180" s="13"/>
      <c r="AD180" s="13"/>
      <c r="AE180" s="13"/>
      <c r="AT180" s="239" t="s">
        <v>184</v>
      </c>
      <c r="AU180" s="239" t="s">
        <v>71</v>
      </c>
      <c r="AV180" s="13" t="s">
        <v>80</v>
      </c>
      <c r="AW180" s="13" t="s">
        <v>32</v>
      </c>
      <c r="AX180" s="13" t="s">
        <v>78</v>
      </c>
      <c r="AY180" s="239" t="s">
        <v>175</v>
      </c>
    </row>
    <row r="181" s="2" customFormat="1" ht="55.5" customHeight="1">
      <c r="A181" s="39"/>
      <c r="B181" s="40"/>
      <c r="C181" s="215" t="s">
        <v>765</v>
      </c>
      <c r="D181" s="215" t="s">
        <v>178</v>
      </c>
      <c r="E181" s="216" t="s">
        <v>410</v>
      </c>
      <c r="F181" s="217" t="s">
        <v>886</v>
      </c>
      <c r="G181" s="218" t="s">
        <v>202</v>
      </c>
      <c r="H181" s="219">
        <v>0.63300000000000001</v>
      </c>
      <c r="I181" s="220"/>
      <c r="J181" s="221">
        <f>ROUND(I181*H181,2)</f>
        <v>0</v>
      </c>
      <c r="K181" s="217" t="s">
        <v>182</v>
      </c>
      <c r="L181" s="45"/>
      <c r="M181" s="222" t="s">
        <v>19</v>
      </c>
      <c r="N181" s="223" t="s">
        <v>42</v>
      </c>
      <c r="O181" s="85"/>
      <c r="P181" s="224">
        <f>O181*H181</f>
        <v>0</v>
      </c>
      <c r="Q181" s="224">
        <v>0</v>
      </c>
      <c r="R181" s="224">
        <f>Q181*H181</f>
        <v>0</v>
      </c>
      <c r="S181" s="224">
        <v>0</v>
      </c>
      <c r="T181" s="225">
        <f>S181*H181</f>
        <v>0</v>
      </c>
      <c r="U181" s="39"/>
      <c r="V181" s="39"/>
      <c r="W181" s="39"/>
      <c r="X181" s="39"/>
      <c r="Y181" s="39"/>
      <c r="Z181" s="39"/>
      <c r="AA181" s="39"/>
      <c r="AB181" s="39"/>
      <c r="AC181" s="39"/>
      <c r="AD181" s="39"/>
      <c r="AE181" s="39"/>
      <c r="AR181" s="226" t="s">
        <v>118</v>
      </c>
      <c r="AT181" s="226" t="s">
        <v>178</v>
      </c>
      <c r="AU181" s="226" t="s">
        <v>71</v>
      </c>
      <c r="AY181" s="18" t="s">
        <v>175</v>
      </c>
      <c r="BE181" s="227">
        <f>IF(N181="základní",J181,0)</f>
        <v>0</v>
      </c>
      <c r="BF181" s="227">
        <f>IF(N181="snížená",J181,0)</f>
        <v>0</v>
      </c>
      <c r="BG181" s="227">
        <f>IF(N181="zákl. přenesená",J181,0)</f>
        <v>0</v>
      </c>
      <c r="BH181" s="227">
        <f>IF(N181="sníž. přenesená",J181,0)</f>
        <v>0</v>
      </c>
      <c r="BI181" s="227">
        <f>IF(N181="nulová",J181,0)</f>
        <v>0</v>
      </c>
      <c r="BJ181" s="18" t="s">
        <v>78</v>
      </c>
      <c r="BK181" s="227">
        <f>ROUND(I181*H181,2)</f>
        <v>0</v>
      </c>
      <c r="BL181" s="18" t="s">
        <v>118</v>
      </c>
      <c r="BM181" s="226" t="s">
        <v>887</v>
      </c>
    </row>
    <row r="182" s="13" customFormat="1">
      <c r="A182" s="13"/>
      <c r="B182" s="228"/>
      <c r="C182" s="229"/>
      <c r="D182" s="230" t="s">
        <v>184</v>
      </c>
      <c r="E182" s="231" t="s">
        <v>19</v>
      </c>
      <c r="F182" s="232" t="s">
        <v>888</v>
      </c>
      <c r="G182" s="229"/>
      <c r="H182" s="233">
        <v>0.63300000000000001</v>
      </c>
      <c r="I182" s="234"/>
      <c r="J182" s="229"/>
      <c r="K182" s="229"/>
      <c r="L182" s="235"/>
      <c r="M182" s="236"/>
      <c r="N182" s="237"/>
      <c r="O182" s="237"/>
      <c r="P182" s="237"/>
      <c r="Q182" s="237"/>
      <c r="R182" s="237"/>
      <c r="S182" s="237"/>
      <c r="T182" s="238"/>
      <c r="U182" s="13"/>
      <c r="V182" s="13"/>
      <c r="W182" s="13"/>
      <c r="X182" s="13"/>
      <c r="Y182" s="13"/>
      <c r="Z182" s="13"/>
      <c r="AA182" s="13"/>
      <c r="AB182" s="13"/>
      <c r="AC182" s="13"/>
      <c r="AD182" s="13"/>
      <c r="AE182" s="13"/>
      <c r="AT182" s="239" t="s">
        <v>184</v>
      </c>
      <c r="AU182" s="239" t="s">
        <v>71</v>
      </c>
      <c r="AV182" s="13" t="s">
        <v>80</v>
      </c>
      <c r="AW182" s="13" t="s">
        <v>32</v>
      </c>
      <c r="AX182" s="13" t="s">
        <v>78</v>
      </c>
      <c r="AY182" s="239" t="s">
        <v>175</v>
      </c>
    </row>
    <row r="183" s="2" customFormat="1" ht="49.05" customHeight="1">
      <c r="A183" s="39"/>
      <c r="B183" s="40"/>
      <c r="C183" s="215" t="s">
        <v>769</v>
      </c>
      <c r="D183" s="215" t="s">
        <v>178</v>
      </c>
      <c r="E183" s="216" t="s">
        <v>780</v>
      </c>
      <c r="F183" s="217" t="s">
        <v>889</v>
      </c>
      <c r="G183" s="218" t="s">
        <v>202</v>
      </c>
      <c r="H183" s="219">
        <v>77.439999999999998</v>
      </c>
      <c r="I183" s="220"/>
      <c r="J183" s="221">
        <f>ROUND(I183*H183,2)</f>
        <v>0</v>
      </c>
      <c r="K183" s="217" t="s">
        <v>182</v>
      </c>
      <c r="L183" s="45"/>
      <c r="M183" s="222" t="s">
        <v>19</v>
      </c>
      <c r="N183" s="223" t="s">
        <v>42</v>
      </c>
      <c r="O183" s="85"/>
      <c r="P183" s="224">
        <f>O183*H183</f>
        <v>0</v>
      </c>
      <c r="Q183" s="224">
        <v>0</v>
      </c>
      <c r="R183" s="224">
        <f>Q183*H183</f>
        <v>0</v>
      </c>
      <c r="S183" s="224">
        <v>0</v>
      </c>
      <c r="T183" s="225">
        <f>S183*H183</f>
        <v>0</v>
      </c>
      <c r="U183" s="39"/>
      <c r="V183" s="39"/>
      <c r="W183" s="39"/>
      <c r="X183" s="39"/>
      <c r="Y183" s="39"/>
      <c r="Z183" s="39"/>
      <c r="AA183" s="39"/>
      <c r="AB183" s="39"/>
      <c r="AC183" s="39"/>
      <c r="AD183" s="39"/>
      <c r="AE183" s="39"/>
      <c r="AR183" s="226" t="s">
        <v>118</v>
      </c>
      <c r="AT183" s="226" t="s">
        <v>178</v>
      </c>
      <c r="AU183" s="226" t="s">
        <v>71</v>
      </c>
      <c r="AY183" s="18" t="s">
        <v>175</v>
      </c>
      <c r="BE183" s="227">
        <f>IF(N183="základní",J183,0)</f>
        <v>0</v>
      </c>
      <c r="BF183" s="227">
        <f>IF(N183="snížená",J183,0)</f>
        <v>0</v>
      </c>
      <c r="BG183" s="227">
        <f>IF(N183="zákl. přenesená",J183,0)</f>
        <v>0</v>
      </c>
      <c r="BH183" s="227">
        <f>IF(N183="sníž. přenesená",J183,0)</f>
        <v>0</v>
      </c>
      <c r="BI183" s="227">
        <f>IF(N183="nulová",J183,0)</f>
        <v>0</v>
      </c>
      <c r="BJ183" s="18" t="s">
        <v>78</v>
      </c>
      <c r="BK183" s="227">
        <f>ROUND(I183*H183,2)</f>
        <v>0</v>
      </c>
      <c r="BL183" s="18" t="s">
        <v>118</v>
      </c>
      <c r="BM183" s="226" t="s">
        <v>890</v>
      </c>
    </row>
    <row r="184" s="13" customFormat="1">
      <c r="A184" s="13"/>
      <c r="B184" s="228"/>
      <c r="C184" s="229"/>
      <c r="D184" s="230" t="s">
        <v>184</v>
      </c>
      <c r="E184" s="231" t="s">
        <v>19</v>
      </c>
      <c r="F184" s="232" t="s">
        <v>891</v>
      </c>
      <c r="G184" s="229"/>
      <c r="H184" s="233">
        <v>77.439999999999998</v>
      </c>
      <c r="I184" s="234"/>
      <c r="J184" s="229"/>
      <c r="K184" s="229"/>
      <c r="L184" s="235"/>
      <c r="M184" s="236"/>
      <c r="N184" s="237"/>
      <c r="O184" s="237"/>
      <c r="P184" s="237"/>
      <c r="Q184" s="237"/>
      <c r="R184" s="237"/>
      <c r="S184" s="237"/>
      <c r="T184" s="238"/>
      <c r="U184" s="13"/>
      <c r="V184" s="13"/>
      <c r="W184" s="13"/>
      <c r="X184" s="13"/>
      <c r="Y184" s="13"/>
      <c r="Z184" s="13"/>
      <c r="AA184" s="13"/>
      <c r="AB184" s="13"/>
      <c r="AC184" s="13"/>
      <c r="AD184" s="13"/>
      <c r="AE184" s="13"/>
      <c r="AT184" s="239" t="s">
        <v>184</v>
      </c>
      <c r="AU184" s="239" t="s">
        <v>71</v>
      </c>
      <c r="AV184" s="13" t="s">
        <v>80</v>
      </c>
      <c r="AW184" s="13" t="s">
        <v>32</v>
      </c>
      <c r="AX184" s="13" t="s">
        <v>78</v>
      </c>
      <c r="AY184" s="239" t="s">
        <v>175</v>
      </c>
    </row>
    <row r="185" s="2" customFormat="1" ht="44.25" customHeight="1">
      <c r="A185" s="39"/>
      <c r="B185" s="40"/>
      <c r="C185" s="215" t="s">
        <v>775</v>
      </c>
      <c r="D185" s="215" t="s">
        <v>178</v>
      </c>
      <c r="E185" s="216" t="s">
        <v>268</v>
      </c>
      <c r="F185" s="217" t="s">
        <v>892</v>
      </c>
      <c r="G185" s="218" t="s">
        <v>244</v>
      </c>
      <c r="H185" s="219">
        <v>5</v>
      </c>
      <c r="I185" s="220"/>
      <c r="J185" s="221">
        <f>ROUND(I185*H185,2)</f>
        <v>0</v>
      </c>
      <c r="K185" s="217" t="s">
        <v>182</v>
      </c>
      <c r="L185" s="45"/>
      <c r="M185" s="222" t="s">
        <v>19</v>
      </c>
      <c r="N185" s="223" t="s">
        <v>42</v>
      </c>
      <c r="O185" s="85"/>
      <c r="P185" s="224">
        <f>O185*H185</f>
        <v>0</v>
      </c>
      <c r="Q185" s="224">
        <v>0</v>
      </c>
      <c r="R185" s="224">
        <f>Q185*H185</f>
        <v>0</v>
      </c>
      <c r="S185" s="224">
        <v>0</v>
      </c>
      <c r="T185" s="225">
        <f>S185*H185</f>
        <v>0</v>
      </c>
      <c r="U185" s="39"/>
      <c r="V185" s="39"/>
      <c r="W185" s="39"/>
      <c r="X185" s="39"/>
      <c r="Y185" s="39"/>
      <c r="Z185" s="39"/>
      <c r="AA185" s="39"/>
      <c r="AB185" s="39"/>
      <c r="AC185" s="39"/>
      <c r="AD185" s="39"/>
      <c r="AE185" s="39"/>
      <c r="AR185" s="226" t="s">
        <v>118</v>
      </c>
      <c r="AT185" s="226" t="s">
        <v>178</v>
      </c>
      <c r="AU185" s="226" t="s">
        <v>71</v>
      </c>
      <c r="AY185" s="18" t="s">
        <v>175</v>
      </c>
      <c r="BE185" s="227">
        <f>IF(N185="základní",J185,0)</f>
        <v>0</v>
      </c>
      <c r="BF185" s="227">
        <f>IF(N185="snížená",J185,0)</f>
        <v>0</v>
      </c>
      <c r="BG185" s="227">
        <f>IF(N185="zákl. přenesená",J185,0)</f>
        <v>0</v>
      </c>
      <c r="BH185" s="227">
        <f>IF(N185="sníž. přenesená",J185,0)</f>
        <v>0</v>
      </c>
      <c r="BI185" s="227">
        <f>IF(N185="nulová",J185,0)</f>
        <v>0</v>
      </c>
      <c r="BJ185" s="18" t="s">
        <v>78</v>
      </c>
      <c r="BK185" s="227">
        <f>ROUND(I185*H185,2)</f>
        <v>0</v>
      </c>
      <c r="BL185" s="18" t="s">
        <v>118</v>
      </c>
      <c r="BM185" s="226" t="s">
        <v>893</v>
      </c>
    </row>
    <row r="186" s="13" customFormat="1">
      <c r="A186" s="13"/>
      <c r="B186" s="228"/>
      <c r="C186" s="229"/>
      <c r="D186" s="230" t="s">
        <v>184</v>
      </c>
      <c r="E186" s="231" t="s">
        <v>19</v>
      </c>
      <c r="F186" s="232" t="s">
        <v>791</v>
      </c>
      <c r="G186" s="229"/>
      <c r="H186" s="233">
        <v>5</v>
      </c>
      <c r="I186" s="234"/>
      <c r="J186" s="229"/>
      <c r="K186" s="229"/>
      <c r="L186" s="235"/>
      <c r="M186" s="271"/>
      <c r="N186" s="272"/>
      <c r="O186" s="272"/>
      <c r="P186" s="272"/>
      <c r="Q186" s="272"/>
      <c r="R186" s="272"/>
      <c r="S186" s="272"/>
      <c r="T186" s="273"/>
      <c r="U186" s="13"/>
      <c r="V186" s="13"/>
      <c r="W186" s="13"/>
      <c r="X186" s="13"/>
      <c r="Y186" s="13"/>
      <c r="Z186" s="13"/>
      <c r="AA186" s="13"/>
      <c r="AB186" s="13"/>
      <c r="AC186" s="13"/>
      <c r="AD186" s="13"/>
      <c r="AE186" s="13"/>
      <c r="AT186" s="239" t="s">
        <v>184</v>
      </c>
      <c r="AU186" s="239" t="s">
        <v>71</v>
      </c>
      <c r="AV186" s="13" t="s">
        <v>80</v>
      </c>
      <c r="AW186" s="13" t="s">
        <v>32</v>
      </c>
      <c r="AX186" s="13" t="s">
        <v>78</v>
      </c>
      <c r="AY186" s="239" t="s">
        <v>175</v>
      </c>
    </row>
    <row r="187" s="2" customFormat="1" ht="6.96" customHeight="1">
      <c r="A187" s="39"/>
      <c r="B187" s="60"/>
      <c r="C187" s="61"/>
      <c r="D187" s="61"/>
      <c r="E187" s="61"/>
      <c r="F187" s="61"/>
      <c r="G187" s="61"/>
      <c r="H187" s="61"/>
      <c r="I187" s="61"/>
      <c r="J187" s="61"/>
      <c r="K187" s="61"/>
      <c r="L187" s="45"/>
      <c r="M187" s="39"/>
      <c r="O187" s="39"/>
      <c r="P187" s="39"/>
      <c r="Q187" s="39"/>
      <c r="R187" s="39"/>
      <c r="S187" s="39"/>
      <c r="T187" s="39"/>
      <c r="U187" s="39"/>
      <c r="V187" s="39"/>
      <c r="W187" s="39"/>
      <c r="X187" s="39"/>
      <c r="Y187" s="39"/>
      <c r="Z187" s="39"/>
      <c r="AA187" s="39"/>
      <c r="AB187" s="39"/>
      <c r="AC187" s="39"/>
      <c r="AD187" s="39"/>
      <c r="AE187" s="39"/>
    </row>
  </sheetData>
  <sheetProtection sheet="1" autoFilter="0" formatColumns="0" formatRows="0" objects="1" scenarios="1" spinCount="100000" saltValue="4u77x76Gay0Rg/ZHuinprpyOnzLoTj8944GiCD++wzBjwEHO7GnM7TjX9eSYtrzlVuNTj1iEL8X4wVRDuSmIlQ==" hashValue="n7jUe7vMpA9FbNu0N2yTj0x8PTCDj6yaYM8v3nMWDoAFvroqp5u+6VjHq3dj8LtHzPHxu13uvhDfXJsV6lnlzA==" algorithmName="SHA-512" password="CC35"/>
  <autoFilter ref="C90:K186"/>
  <mergeCells count="15">
    <mergeCell ref="E7:H7"/>
    <mergeCell ref="E11:H11"/>
    <mergeCell ref="E9:H9"/>
    <mergeCell ref="E13:H13"/>
    <mergeCell ref="E22:H22"/>
    <mergeCell ref="E31:H31"/>
    <mergeCell ref="E52:H52"/>
    <mergeCell ref="E56:H56"/>
    <mergeCell ref="E54:H54"/>
    <mergeCell ref="E58:H58"/>
    <mergeCell ref="E77:H77"/>
    <mergeCell ref="E81:H81"/>
    <mergeCell ref="E79:H79"/>
    <mergeCell ref="E83:H8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140</v>
      </c>
    </row>
    <row r="3" s="1" customFormat="1" ht="6.96" customHeight="1">
      <c r="B3" s="140"/>
      <c r="C3" s="141"/>
      <c r="D3" s="141"/>
      <c r="E3" s="141"/>
      <c r="F3" s="141"/>
      <c r="G3" s="141"/>
      <c r="H3" s="141"/>
      <c r="I3" s="141"/>
      <c r="J3" s="141"/>
      <c r="K3" s="141"/>
      <c r="L3" s="21"/>
      <c r="AT3" s="18" t="s">
        <v>80</v>
      </c>
    </row>
    <row r="4" s="1" customFormat="1" ht="24.96" customHeight="1">
      <c r="B4" s="21"/>
      <c r="D4" s="142" t="s">
        <v>147</v>
      </c>
      <c r="L4" s="21"/>
      <c r="M4" s="143" t="s">
        <v>10</v>
      </c>
      <c r="AT4" s="18" t="s">
        <v>4</v>
      </c>
    </row>
    <row r="5" s="1" customFormat="1" ht="6.96" customHeight="1">
      <c r="B5" s="21"/>
      <c r="L5" s="21"/>
    </row>
    <row r="6" s="1" customFormat="1" ht="12" customHeight="1">
      <c r="B6" s="21"/>
      <c r="D6" s="144" t="s">
        <v>16</v>
      </c>
      <c r="L6" s="21"/>
    </row>
    <row r="7" s="1" customFormat="1" ht="16.5" customHeight="1">
      <c r="B7" s="21"/>
      <c r="E7" s="145" t="str">
        <f>'Rekapitulace zakázky'!K6</f>
        <v>Oprava geometrických parametrů koleje 2023 u ST Ústí nad Labem</v>
      </c>
      <c r="F7" s="144"/>
      <c r="G7" s="144"/>
      <c r="H7" s="144"/>
      <c r="L7" s="21"/>
    </row>
    <row r="8">
      <c r="B8" s="21"/>
      <c r="D8" s="144" t="s">
        <v>148</v>
      </c>
      <c r="L8" s="21"/>
    </row>
    <row r="9" s="1" customFormat="1" ht="16.5" customHeight="1">
      <c r="B9" s="21"/>
      <c r="E9" s="145" t="s">
        <v>581</v>
      </c>
      <c r="F9" s="1"/>
      <c r="G9" s="1"/>
      <c r="H9" s="1"/>
      <c r="L9" s="21"/>
    </row>
    <row r="10" s="1" customFormat="1" ht="12" customHeight="1">
      <c r="B10" s="21"/>
      <c r="D10" s="144" t="s">
        <v>150</v>
      </c>
      <c r="L10" s="21"/>
    </row>
    <row r="11" s="2" customFormat="1" ht="16.5" customHeight="1">
      <c r="A11" s="39"/>
      <c r="B11" s="45"/>
      <c r="C11" s="39"/>
      <c r="D11" s="39"/>
      <c r="E11" s="146" t="s">
        <v>151</v>
      </c>
      <c r="F11" s="39"/>
      <c r="G11" s="39"/>
      <c r="H11" s="39"/>
      <c r="I11" s="39"/>
      <c r="J11" s="39"/>
      <c r="K11" s="39"/>
      <c r="L11" s="147"/>
      <c r="S11" s="39"/>
      <c r="T11" s="39"/>
      <c r="U11" s="39"/>
      <c r="V11" s="39"/>
      <c r="W11" s="39"/>
      <c r="X11" s="39"/>
      <c r="Y11" s="39"/>
      <c r="Z11" s="39"/>
      <c r="AA11" s="39"/>
      <c r="AB11" s="39"/>
      <c r="AC11" s="39"/>
      <c r="AD11" s="39"/>
      <c r="AE11" s="39"/>
    </row>
    <row r="12" s="2" customFormat="1" ht="12" customHeight="1">
      <c r="A12" s="39"/>
      <c r="B12" s="45"/>
      <c r="C12" s="39"/>
      <c r="D12" s="144" t="s">
        <v>152</v>
      </c>
      <c r="E12" s="39"/>
      <c r="F12" s="39"/>
      <c r="G12" s="39"/>
      <c r="H12" s="39"/>
      <c r="I12" s="39"/>
      <c r="J12" s="39"/>
      <c r="K12" s="39"/>
      <c r="L12" s="147"/>
      <c r="S12" s="39"/>
      <c r="T12" s="39"/>
      <c r="U12" s="39"/>
      <c r="V12" s="39"/>
      <c r="W12" s="39"/>
      <c r="X12" s="39"/>
      <c r="Y12" s="39"/>
      <c r="Z12" s="39"/>
      <c r="AA12" s="39"/>
      <c r="AB12" s="39"/>
      <c r="AC12" s="39"/>
      <c r="AD12" s="39"/>
      <c r="AE12" s="39"/>
    </row>
    <row r="13" s="2" customFormat="1" ht="16.5" customHeight="1">
      <c r="A13" s="39"/>
      <c r="B13" s="45"/>
      <c r="C13" s="39"/>
      <c r="D13" s="39"/>
      <c r="E13" s="148" t="s">
        <v>894</v>
      </c>
      <c r="F13" s="39"/>
      <c r="G13" s="39"/>
      <c r="H13" s="39"/>
      <c r="I13" s="39"/>
      <c r="J13" s="39"/>
      <c r="K13" s="39"/>
      <c r="L13" s="147"/>
      <c r="S13" s="39"/>
      <c r="T13" s="39"/>
      <c r="U13" s="39"/>
      <c r="V13" s="39"/>
      <c r="W13" s="39"/>
      <c r="X13" s="39"/>
      <c r="Y13" s="39"/>
      <c r="Z13" s="39"/>
      <c r="AA13" s="39"/>
      <c r="AB13" s="39"/>
      <c r="AC13" s="39"/>
      <c r="AD13" s="39"/>
      <c r="AE13" s="39"/>
    </row>
    <row r="14" s="2" customFormat="1">
      <c r="A14" s="39"/>
      <c r="B14" s="45"/>
      <c r="C14" s="39"/>
      <c r="D14" s="39"/>
      <c r="E14" s="39"/>
      <c r="F14" s="39"/>
      <c r="G14" s="39"/>
      <c r="H14" s="39"/>
      <c r="I14" s="39"/>
      <c r="J14" s="39"/>
      <c r="K14" s="39"/>
      <c r="L14" s="147"/>
      <c r="S14" s="39"/>
      <c r="T14" s="39"/>
      <c r="U14" s="39"/>
      <c r="V14" s="39"/>
      <c r="W14" s="39"/>
      <c r="X14" s="39"/>
      <c r="Y14" s="39"/>
      <c r="Z14" s="39"/>
      <c r="AA14" s="39"/>
      <c r="AB14" s="39"/>
      <c r="AC14" s="39"/>
      <c r="AD14" s="39"/>
      <c r="AE14" s="39"/>
    </row>
    <row r="15" s="2" customFormat="1" ht="12" customHeight="1">
      <c r="A15" s="39"/>
      <c r="B15" s="45"/>
      <c r="C15" s="39"/>
      <c r="D15" s="144" t="s">
        <v>18</v>
      </c>
      <c r="E15" s="39"/>
      <c r="F15" s="134" t="s">
        <v>19</v>
      </c>
      <c r="G15" s="39"/>
      <c r="H15" s="39"/>
      <c r="I15" s="144" t="s">
        <v>20</v>
      </c>
      <c r="J15" s="134" t="s">
        <v>19</v>
      </c>
      <c r="K15" s="39"/>
      <c r="L15" s="147"/>
      <c r="S15" s="39"/>
      <c r="T15" s="39"/>
      <c r="U15" s="39"/>
      <c r="V15" s="39"/>
      <c r="W15" s="39"/>
      <c r="X15" s="39"/>
      <c r="Y15" s="39"/>
      <c r="Z15" s="39"/>
      <c r="AA15" s="39"/>
      <c r="AB15" s="39"/>
      <c r="AC15" s="39"/>
      <c r="AD15" s="39"/>
      <c r="AE15" s="39"/>
    </row>
    <row r="16" s="2" customFormat="1" ht="12" customHeight="1">
      <c r="A16" s="39"/>
      <c r="B16" s="45"/>
      <c r="C16" s="39"/>
      <c r="D16" s="144" t="s">
        <v>21</v>
      </c>
      <c r="E16" s="39"/>
      <c r="F16" s="134" t="s">
        <v>22</v>
      </c>
      <c r="G16" s="39"/>
      <c r="H16" s="39"/>
      <c r="I16" s="144" t="s">
        <v>23</v>
      </c>
      <c r="J16" s="149" t="str">
        <f>'Rekapitulace zakázky'!AN8</f>
        <v>21. 2. 2023</v>
      </c>
      <c r="K16" s="39"/>
      <c r="L16" s="147"/>
      <c r="S16" s="39"/>
      <c r="T16" s="39"/>
      <c r="U16" s="39"/>
      <c r="V16" s="39"/>
      <c r="W16" s="39"/>
      <c r="X16" s="39"/>
      <c r="Y16" s="39"/>
      <c r="Z16" s="39"/>
      <c r="AA16" s="39"/>
      <c r="AB16" s="39"/>
      <c r="AC16" s="39"/>
      <c r="AD16" s="39"/>
      <c r="AE16" s="39"/>
    </row>
    <row r="17" s="2" customFormat="1" ht="10.8" customHeight="1">
      <c r="A17" s="39"/>
      <c r="B17" s="45"/>
      <c r="C17" s="39"/>
      <c r="D17" s="39"/>
      <c r="E17" s="39"/>
      <c r="F17" s="39"/>
      <c r="G17" s="39"/>
      <c r="H17" s="39"/>
      <c r="I17" s="39"/>
      <c r="J17" s="39"/>
      <c r="K17" s="39"/>
      <c r="L17" s="147"/>
      <c r="S17" s="39"/>
      <c r="T17" s="39"/>
      <c r="U17" s="39"/>
      <c r="V17" s="39"/>
      <c r="W17" s="39"/>
      <c r="X17" s="39"/>
      <c r="Y17" s="39"/>
      <c r="Z17" s="39"/>
      <c r="AA17" s="39"/>
      <c r="AB17" s="39"/>
      <c r="AC17" s="39"/>
      <c r="AD17" s="39"/>
      <c r="AE17" s="39"/>
    </row>
    <row r="18" s="2" customFormat="1" ht="12" customHeight="1">
      <c r="A18" s="39"/>
      <c r="B18" s="45"/>
      <c r="C18" s="39"/>
      <c r="D18" s="144" t="s">
        <v>25</v>
      </c>
      <c r="E18" s="39"/>
      <c r="F18" s="39"/>
      <c r="G18" s="39"/>
      <c r="H18" s="39"/>
      <c r="I18" s="144" t="s">
        <v>26</v>
      </c>
      <c r="J18" s="134" t="str">
        <f>IF('Rekapitulace zakázky'!AN10="","",'Rekapitulace zakázky'!AN10)</f>
        <v/>
      </c>
      <c r="K18" s="39"/>
      <c r="L18" s="147"/>
      <c r="S18" s="39"/>
      <c r="T18" s="39"/>
      <c r="U18" s="39"/>
      <c r="V18" s="39"/>
      <c r="W18" s="39"/>
      <c r="X18" s="39"/>
      <c r="Y18" s="39"/>
      <c r="Z18" s="39"/>
      <c r="AA18" s="39"/>
      <c r="AB18" s="39"/>
      <c r="AC18" s="39"/>
      <c r="AD18" s="39"/>
      <c r="AE18" s="39"/>
    </row>
    <row r="19" s="2" customFormat="1" ht="18" customHeight="1">
      <c r="A19" s="39"/>
      <c r="B19" s="45"/>
      <c r="C19" s="39"/>
      <c r="D19" s="39"/>
      <c r="E19" s="134" t="str">
        <f>IF('Rekapitulace zakázky'!E11="","",'Rekapitulace zakázky'!E11)</f>
        <v>OŘ Ústí nad Labem</v>
      </c>
      <c r="F19" s="39"/>
      <c r="G19" s="39"/>
      <c r="H19" s="39"/>
      <c r="I19" s="144" t="s">
        <v>28</v>
      </c>
      <c r="J19" s="134" t="str">
        <f>IF('Rekapitulace zakázky'!AN11="","",'Rekapitulace zakázky'!AN11)</f>
        <v/>
      </c>
      <c r="K19" s="39"/>
      <c r="L19" s="147"/>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39"/>
      <c r="J20" s="39"/>
      <c r="K20" s="39"/>
      <c r="L20" s="147"/>
      <c r="S20" s="39"/>
      <c r="T20" s="39"/>
      <c r="U20" s="39"/>
      <c r="V20" s="39"/>
      <c r="W20" s="39"/>
      <c r="X20" s="39"/>
      <c r="Y20" s="39"/>
      <c r="Z20" s="39"/>
      <c r="AA20" s="39"/>
      <c r="AB20" s="39"/>
      <c r="AC20" s="39"/>
      <c r="AD20" s="39"/>
      <c r="AE20" s="39"/>
    </row>
    <row r="21" s="2" customFormat="1" ht="12" customHeight="1">
      <c r="A21" s="39"/>
      <c r="B21" s="45"/>
      <c r="C21" s="39"/>
      <c r="D21" s="144" t="s">
        <v>29</v>
      </c>
      <c r="E21" s="39"/>
      <c r="F21" s="39"/>
      <c r="G21" s="39"/>
      <c r="H21" s="39"/>
      <c r="I21" s="144" t="s">
        <v>26</v>
      </c>
      <c r="J21" s="34" t="str">
        <f>'Rekapitulace zakázky'!AN13</f>
        <v>Vyplň údaj</v>
      </c>
      <c r="K21" s="39"/>
      <c r="L21" s="147"/>
      <c r="S21" s="39"/>
      <c r="T21" s="39"/>
      <c r="U21" s="39"/>
      <c r="V21" s="39"/>
      <c r="W21" s="39"/>
      <c r="X21" s="39"/>
      <c r="Y21" s="39"/>
      <c r="Z21" s="39"/>
      <c r="AA21" s="39"/>
      <c r="AB21" s="39"/>
      <c r="AC21" s="39"/>
      <c r="AD21" s="39"/>
      <c r="AE21" s="39"/>
    </row>
    <row r="22" s="2" customFormat="1" ht="18" customHeight="1">
      <c r="A22" s="39"/>
      <c r="B22" s="45"/>
      <c r="C22" s="39"/>
      <c r="D22" s="39"/>
      <c r="E22" s="34" t="str">
        <f>'Rekapitulace zakázky'!E14</f>
        <v>Vyplň údaj</v>
      </c>
      <c r="F22" s="134"/>
      <c r="G22" s="134"/>
      <c r="H22" s="134"/>
      <c r="I22" s="144" t="s">
        <v>28</v>
      </c>
      <c r="J22" s="34" t="str">
        <f>'Rekapitulace zakázky'!AN14</f>
        <v>Vyplň údaj</v>
      </c>
      <c r="K22" s="39"/>
      <c r="L22" s="147"/>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39"/>
      <c r="J23" s="39"/>
      <c r="K23" s="39"/>
      <c r="L23" s="147"/>
      <c r="S23" s="39"/>
      <c r="T23" s="39"/>
      <c r="U23" s="39"/>
      <c r="V23" s="39"/>
      <c r="W23" s="39"/>
      <c r="X23" s="39"/>
      <c r="Y23" s="39"/>
      <c r="Z23" s="39"/>
      <c r="AA23" s="39"/>
      <c r="AB23" s="39"/>
      <c r="AC23" s="39"/>
      <c r="AD23" s="39"/>
      <c r="AE23" s="39"/>
    </row>
    <row r="24" s="2" customFormat="1" ht="12" customHeight="1">
      <c r="A24" s="39"/>
      <c r="B24" s="45"/>
      <c r="C24" s="39"/>
      <c r="D24" s="144" t="s">
        <v>31</v>
      </c>
      <c r="E24" s="39"/>
      <c r="F24" s="39"/>
      <c r="G24" s="39"/>
      <c r="H24" s="39"/>
      <c r="I24" s="144" t="s">
        <v>26</v>
      </c>
      <c r="J24" s="134" t="str">
        <f>IF('Rekapitulace zakázky'!AN16="","",'Rekapitulace zakázky'!AN16)</f>
        <v/>
      </c>
      <c r="K24" s="39"/>
      <c r="L24" s="147"/>
      <c r="S24" s="39"/>
      <c r="T24" s="39"/>
      <c r="U24" s="39"/>
      <c r="V24" s="39"/>
      <c r="W24" s="39"/>
      <c r="X24" s="39"/>
      <c r="Y24" s="39"/>
      <c r="Z24" s="39"/>
      <c r="AA24" s="39"/>
      <c r="AB24" s="39"/>
      <c r="AC24" s="39"/>
      <c r="AD24" s="39"/>
      <c r="AE24" s="39"/>
    </row>
    <row r="25" s="2" customFormat="1" ht="18" customHeight="1">
      <c r="A25" s="39"/>
      <c r="B25" s="45"/>
      <c r="C25" s="39"/>
      <c r="D25" s="39"/>
      <c r="E25" s="134" t="str">
        <f>IF('Rekapitulace zakázky'!E17="","",'Rekapitulace zakázky'!E17)</f>
        <v xml:space="preserve"> </v>
      </c>
      <c r="F25" s="39"/>
      <c r="G25" s="39"/>
      <c r="H25" s="39"/>
      <c r="I25" s="144" t="s">
        <v>28</v>
      </c>
      <c r="J25" s="134" t="str">
        <f>IF('Rekapitulace zakázky'!AN17="","",'Rekapitulace zakázky'!AN17)</f>
        <v/>
      </c>
      <c r="K25" s="39"/>
      <c r="L25" s="147"/>
      <c r="S25" s="39"/>
      <c r="T25" s="39"/>
      <c r="U25" s="39"/>
      <c r="V25" s="39"/>
      <c r="W25" s="39"/>
      <c r="X25" s="39"/>
      <c r="Y25" s="39"/>
      <c r="Z25" s="39"/>
      <c r="AA25" s="39"/>
      <c r="AB25" s="39"/>
      <c r="AC25" s="39"/>
      <c r="AD25" s="39"/>
      <c r="AE25" s="39"/>
    </row>
    <row r="26" s="2" customFormat="1" ht="6.96" customHeight="1">
      <c r="A26" s="39"/>
      <c r="B26" s="45"/>
      <c r="C26" s="39"/>
      <c r="D26" s="39"/>
      <c r="E26" s="39"/>
      <c r="F26" s="39"/>
      <c r="G26" s="39"/>
      <c r="H26" s="39"/>
      <c r="I26" s="39"/>
      <c r="J26" s="39"/>
      <c r="K26" s="39"/>
      <c r="L26" s="147"/>
      <c r="S26" s="39"/>
      <c r="T26" s="39"/>
      <c r="U26" s="39"/>
      <c r="V26" s="39"/>
      <c r="W26" s="39"/>
      <c r="X26" s="39"/>
      <c r="Y26" s="39"/>
      <c r="Z26" s="39"/>
      <c r="AA26" s="39"/>
      <c r="AB26" s="39"/>
      <c r="AC26" s="39"/>
      <c r="AD26" s="39"/>
      <c r="AE26" s="39"/>
    </row>
    <row r="27" s="2" customFormat="1" ht="12" customHeight="1">
      <c r="A27" s="39"/>
      <c r="B27" s="45"/>
      <c r="C27" s="39"/>
      <c r="D27" s="144" t="s">
        <v>33</v>
      </c>
      <c r="E27" s="39"/>
      <c r="F27" s="39"/>
      <c r="G27" s="39"/>
      <c r="H27" s="39"/>
      <c r="I27" s="144" t="s">
        <v>26</v>
      </c>
      <c r="J27" s="134" t="str">
        <f>IF('Rekapitulace zakázky'!AN19="","",'Rekapitulace zakázky'!AN19)</f>
        <v/>
      </c>
      <c r="K27" s="39"/>
      <c r="L27" s="147"/>
      <c r="S27" s="39"/>
      <c r="T27" s="39"/>
      <c r="U27" s="39"/>
      <c r="V27" s="39"/>
      <c r="W27" s="39"/>
      <c r="X27" s="39"/>
      <c r="Y27" s="39"/>
      <c r="Z27" s="39"/>
      <c r="AA27" s="39"/>
      <c r="AB27" s="39"/>
      <c r="AC27" s="39"/>
      <c r="AD27" s="39"/>
      <c r="AE27" s="39"/>
    </row>
    <row r="28" s="2" customFormat="1" ht="18" customHeight="1">
      <c r="A28" s="39"/>
      <c r="B28" s="45"/>
      <c r="C28" s="39"/>
      <c r="D28" s="39"/>
      <c r="E28" s="134" t="str">
        <f>IF('Rekapitulace zakázky'!E20="","",'Rekapitulace zakázky'!E20)</f>
        <v>Tomáš Šrédl</v>
      </c>
      <c r="F28" s="39"/>
      <c r="G28" s="39"/>
      <c r="H28" s="39"/>
      <c r="I28" s="144" t="s">
        <v>28</v>
      </c>
      <c r="J28" s="134" t="str">
        <f>IF('Rekapitulace zakázky'!AN20="","",'Rekapitulace zakázky'!AN20)</f>
        <v/>
      </c>
      <c r="K28" s="39"/>
      <c r="L28" s="147"/>
      <c r="S28" s="39"/>
      <c r="T28" s="39"/>
      <c r="U28" s="39"/>
      <c r="V28" s="39"/>
      <c r="W28" s="39"/>
      <c r="X28" s="39"/>
      <c r="Y28" s="39"/>
      <c r="Z28" s="39"/>
      <c r="AA28" s="39"/>
      <c r="AB28" s="39"/>
      <c r="AC28" s="39"/>
      <c r="AD28" s="39"/>
      <c r="AE28" s="39"/>
    </row>
    <row r="29" s="2" customFormat="1" ht="6.96" customHeight="1">
      <c r="A29" s="39"/>
      <c r="B29" s="45"/>
      <c r="C29" s="39"/>
      <c r="D29" s="39"/>
      <c r="E29" s="39"/>
      <c r="F29" s="39"/>
      <c r="G29" s="39"/>
      <c r="H29" s="39"/>
      <c r="I29" s="39"/>
      <c r="J29" s="39"/>
      <c r="K29" s="39"/>
      <c r="L29" s="147"/>
      <c r="S29" s="39"/>
      <c r="T29" s="39"/>
      <c r="U29" s="39"/>
      <c r="V29" s="39"/>
      <c r="W29" s="39"/>
      <c r="X29" s="39"/>
      <c r="Y29" s="39"/>
      <c r="Z29" s="39"/>
      <c r="AA29" s="39"/>
      <c r="AB29" s="39"/>
      <c r="AC29" s="39"/>
      <c r="AD29" s="39"/>
      <c r="AE29" s="39"/>
    </row>
    <row r="30" s="2" customFormat="1" ht="12" customHeight="1">
      <c r="A30" s="39"/>
      <c r="B30" s="45"/>
      <c r="C30" s="39"/>
      <c r="D30" s="144" t="s">
        <v>35</v>
      </c>
      <c r="E30" s="39"/>
      <c r="F30" s="39"/>
      <c r="G30" s="39"/>
      <c r="H30" s="39"/>
      <c r="I30" s="39"/>
      <c r="J30" s="39"/>
      <c r="K30" s="39"/>
      <c r="L30" s="147"/>
      <c r="S30" s="39"/>
      <c r="T30" s="39"/>
      <c r="U30" s="39"/>
      <c r="V30" s="39"/>
      <c r="W30" s="39"/>
      <c r="X30" s="39"/>
      <c r="Y30" s="39"/>
      <c r="Z30" s="39"/>
      <c r="AA30" s="39"/>
      <c r="AB30" s="39"/>
      <c r="AC30" s="39"/>
      <c r="AD30" s="39"/>
      <c r="AE30" s="39"/>
    </row>
    <row r="31" s="8" customFormat="1" ht="16.5" customHeight="1">
      <c r="A31" s="150"/>
      <c r="B31" s="151"/>
      <c r="C31" s="150"/>
      <c r="D31" s="150"/>
      <c r="E31" s="152" t="s">
        <v>19</v>
      </c>
      <c r="F31" s="152"/>
      <c r="G31" s="152"/>
      <c r="H31" s="152"/>
      <c r="I31" s="150"/>
      <c r="J31" s="150"/>
      <c r="K31" s="150"/>
      <c r="L31" s="153"/>
      <c r="S31" s="150"/>
      <c r="T31" s="150"/>
      <c r="U31" s="150"/>
      <c r="V31" s="150"/>
      <c r="W31" s="150"/>
      <c r="X31" s="150"/>
      <c r="Y31" s="150"/>
      <c r="Z31" s="150"/>
      <c r="AA31" s="150"/>
      <c r="AB31" s="150"/>
      <c r="AC31" s="150"/>
      <c r="AD31" s="150"/>
      <c r="AE31" s="150"/>
    </row>
    <row r="32" s="2" customFormat="1" ht="6.96" customHeight="1">
      <c r="A32" s="39"/>
      <c r="B32" s="45"/>
      <c r="C32" s="39"/>
      <c r="D32" s="39"/>
      <c r="E32" s="39"/>
      <c r="F32" s="39"/>
      <c r="G32" s="39"/>
      <c r="H32" s="39"/>
      <c r="I32" s="39"/>
      <c r="J32" s="39"/>
      <c r="K32" s="39"/>
      <c r="L32" s="147"/>
      <c r="S32" s="39"/>
      <c r="T32" s="39"/>
      <c r="U32" s="39"/>
      <c r="V32" s="39"/>
      <c r="W32" s="39"/>
      <c r="X32" s="39"/>
      <c r="Y32" s="39"/>
      <c r="Z32" s="39"/>
      <c r="AA32" s="39"/>
      <c r="AB32" s="39"/>
      <c r="AC32" s="39"/>
      <c r="AD32" s="39"/>
      <c r="AE32" s="39"/>
    </row>
    <row r="33" s="2" customFormat="1" ht="6.96" customHeight="1">
      <c r="A33" s="39"/>
      <c r="B33" s="45"/>
      <c r="C33" s="39"/>
      <c r="D33" s="154"/>
      <c r="E33" s="154"/>
      <c r="F33" s="154"/>
      <c r="G33" s="154"/>
      <c r="H33" s="154"/>
      <c r="I33" s="154"/>
      <c r="J33" s="154"/>
      <c r="K33" s="154"/>
      <c r="L33" s="147"/>
      <c r="S33" s="39"/>
      <c r="T33" s="39"/>
      <c r="U33" s="39"/>
      <c r="V33" s="39"/>
      <c r="W33" s="39"/>
      <c r="X33" s="39"/>
      <c r="Y33" s="39"/>
      <c r="Z33" s="39"/>
      <c r="AA33" s="39"/>
      <c r="AB33" s="39"/>
      <c r="AC33" s="39"/>
      <c r="AD33" s="39"/>
      <c r="AE33" s="39"/>
    </row>
    <row r="34" s="2" customFormat="1" ht="25.44" customHeight="1">
      <c r="A34" s="39"/>
      <c r="B34" s="45"/>
      <c r="C34" s="39"/>
      <c r="D34" s="155" t="s">
        <v>37</v>
      </c>
      <c r="E34" s="39"/>
      <c r="F34" s="39"/>
      <c r="G34" s="39"/>
      <c r="H34" s="39"/>
      <c r="I34" s="39"/>
      <c r="J34" s="156">
        <f>ROUND(J93, 2)</f>
        <v>0</v>
      </c>
      <c r="K34" s="39"/>
      <c r="L34" s="147"/>
      <c r="S34" s="39"/>
      <c r="T34" s="39"/>
      <c r="U34" s="39"/>
      <c r="V34" s="39"/>
      <c r="W34" s="39"/>
      <c r="X34" s="39"/>
      <c r="Y34" s="39"/>
      <c r="Z34" s="39"/>
      <c r="AA34" s="39"/>
      <c r="AB34" s="39"/>
      <c r="AC34" s="39"/>
      <c r="AD34" s="39"/>
      <c r="AE34" s="39"/>
    </row>
    <row r="35" s="2" customFormat="1" ht="6.96" customHeight="1">
      <c r="A35" s="39"/>
      <c r="B35" s="45"/>
      <c r="C35" s="39"/>
      <c r="D35" s="154"/>
      <c r="E35" s="154"/>
      <c r="F35" s="154"/>
      <c r="G35" s="154"/>
      <c r="H35" s="154"/>
      <c r="I35" s="154"/>
      <c r="J35" s="154"/>
      <c r="K35" s="154"/>
      <c r="L35" s="147"/>
      <c r="S35" s="39"/>
      <c r="T35" s="39"/>
      <c r="U35" s="39"/>
      <c r="V35" s="39"/>
      <c r="W35" s="39"/>
      <c r="X35" s="39"/>
      <c r="Y35" s="39"/>
      <c r="Z35" s="39"/>
      <c r="AA35" s="39"/>
      <c r="AB35" s="39"/>
      <c r="AC35" s="39"/>
      <c r="AD35" s="39"/>
      <c r="AE35" s="39"/>
    </row>
    <row r="36" s="2" customFormat="1" ht="14.4" customHeight="1">
      <c r="A36" s="39"/>
      <c r="B36" s="45"/>
      <c r="C36" s="39"/>
      <c r="D36" s="39"/>
      <c r="E36" s="39"/>
      <c r="F36" s="157" t="s">
        <v>39</v>
      </c>
      <c r="G36" s="39"/>
      <c r="H36" s="39"/>
      <c r="I36" s="157" t="s">
        <v>38</v>
      </c>
      <c r="J36" s="157" t="s">
        <v>40</v>
      </c>
      <c r="K36" s="39"/>
      <c r="L36" s="147"/>
      <c r="S36" s="39"/>
      <c r="T36" s="39"/>
      <c r="U36" s="39"/>
      <c r="V36" s="39"/>
      <c r="W36" s="39"/>
      <c r="X36" s="39"/>
      <c r="Y36" s="39"/>
      <c r="Z36" s="39"/>
      <c r="AA36" s="39"/>
      <c r="AB36" s="39"/>
      <c r="AC36" s="39"/>
      <c r="AD36" s="39"/>
      <c r="AE36" s="39"/>
    </row>
    <row r="37" s="2" customFormat="1" ht="14.4" customHeight="1">
      <c r="A37" s="39"/>
      <c r="B37" s="45"/>
      <c r="C37" s="39"/>
      <c r="D37" s="146" t="s">
        <v>41</v>
      </c>
      <c r="E37" s="144" t="s">
        <v>42</v>
      </c>
      <c r="F37" s="158">
        <f>ROUND((SUM(BE93:BE145)),  2)</f>
        <v>0</v>
      </c>
      <c r="G37" s="39"/>
      <c r="H37" s="39"/>
      <c r="I37" s="159">
        <v>0.20999999999999999</v>
      </c>
      <c r="J37" s="158">
        <f>ROUND(((SUM(BE93:BE145))*I37),  2)</f>
        <v>0</v>
      </c>
      <c r="K37" s="39"/>
      <c r="L37" s="147"/>
      <c r="S37" s="39"/>
      <c r="T37" s="39"/>
      <c r="U37" s="39"/>
      <c r="V37" s="39"/>
      <c r="W37" s="39"/>
      <c r="X37" s="39"/>
      <c r="Y37" s="39"/>
      <c r="Z37" s="39"/>
      <c r="AA37" s="39"/>
      <c r="AB37" s="39"/>
      <c r="AC37" s="39"/>
      <c r="AD37" s="39"/>
      <c r="AE37" s="39"/>
    </row>
    <row r="38" s="2" customFormat="1" ht="14.4" customHeight="1">
      <c r="A38" s="39"/>
      <c r="B38" s="45"/>
      <c r="C38" s="39"/>
      <c r="D38" s="39"/>
      <c r="E38" s="144" t="s">
        <v>43</v>
      </c>
      <c r="F38" s="158">
        <f>ROUND((SUM(BF93:BF145)),  2)</f>
        <v>0</v>
      </c>
      <c r="G38" s="39"/>
      <c r="H38" s="39"/>
      <c r="I38" s="159">
        <v>0.14999999999999999</v>
      </c>
      <c r="J38" s="158">
        <f>ROUND(((SUM(BF93:BF145))*I38),  2)</f>
        <v>0</v>
      </c>
      <c r="K38" s="39"/>
      <c r="L38" s="147"/>
      <c r="S38" s="39"/>
      <c r="T38" s="39"/>
      <c r="U38" s="39"/>
      <c r="V38" s="39"/>
      <c r="W38" s="39"/>
      <c r="X38" s="39"/>
      <c r="Y38" s="39"/>
      <c r="Z38" s="39"/>
      <c r="AA38" s="39"/>
      <c r="AB38" s="39"/>
      <c r="AC38" s="39"/>
      <c r="AD38" s="39"/>
      <c r="AE38" s="39"/>
    </row>
    <row r="39" hidden="1" s="2" customFormat="1" ht="14.4" customHeight="1">
      <c r="A39" s="39"/>
      <c r="B39" s="45"/>
      <c r="C39" s="39"/>
      <c r="D39" s="39"/>
      <c r="E39" s="144" t="s">
        <v>44</v>
      </c>
      <c r="F39" s="158">
        <f>ROUND((SUM(BG93:BG145)),  2)</f>
        <v>0</v>
      </c>
      <c r="G39" s="39"/>
      <c r="H39" s="39"/>
      <c r="I39" s="159">
        <v>0.20999999999999999</v>
      </c>
      <c r="J39" s="158">
        <f>0</f>
        <v>0</v>
      </c>
      <c r="K39" s="39"/>
      <c r="L39" s="147"/>
      <c r="S39" s="39"/>
      <c r="T39" s="39"/>
      <c r="U39" s="39"/>
      <c r="V39" s="39"/>
      <c r="W39" s="39"/>
      <c r="X39" s="39"/>
      <c r="Y39" s="39"/>
      <c r="Z39" s="39"/>
      <c r="AA39" s="39"/>
      <c r="AB39" s="39"/>
      <c r="AC39" s="39"/>
      <c r="AD39" s="39"/>
      <c r="AE39" s="39"/>
    </row>
    <row r="40" hidden="1" s="2" customFormat="1" ht="14.4" customHeight="1">
      <c r="A40" s="39"/>
      <c r="B40" s="45"/>
      <c r="C40" s="39"/>
      <c r="D40" s="39"/>
      <c r="E40" s="144" t="s">
        <v>45</v>
      </c>
      <c r="F40" s="158">
        <f>ROUND((SUM(BH93:BH145)),  2)</f>
        <v>0</v>
      </c>
      <c r="G40" s="39"/>
      <c r="H40" s="39"/>
      <c r="I40" s="159">
        <v>0.14999999999999999</v>
      </c>
      <c r="J40" s="158">
        <f>0</f>
        <v>0</v>
      </c>
      <c r="K40" s="39"/>
      <c r="L40" s="147"/>
      <c r="S40" s="39"/>
      <c r="T40" s="39"/>
      <c r="U40" s="39"/>
      <c r="V40" s="39"/>
      <c r="W40" s="39"/>
      <c r="X40" s="39"/>
      <c r="Y40" s="39"/>
      <c r="Z40" s="39"/>
      <c r="AA40" s="39"/>
      <c r="AB40" s="39"/>
      <c r="AC40" s="39"/>
      <c r="AD40" s="39"/>
      <c r="AE40" s="39"/>
    </row>
    <row r="41" hidden="1" s="2" customFormat="1" ht="14.4" customHeight="1">
      <c r="A41" s="39"/>
      <c r="B41" s="45"/>
      <c r="C41" s="39"/>
      <c r="D41" s="39"/>
      <c r="E41" s="144" t="s">
        <v>46</v>
      </c>
      <c r="F41" s="158">
        <f>ROUND((SUM(BI93:BI145)),  2)</f>
        <v>0</v>
      </c>
      <c r="G41" s="39"/>
      <c r="H41" s="39"/>
      <c r="I41" s="159">
        <v>0</v>
      </c>
      <c r="J41" s="158">
        <f>0</f>
        <v>0</v>
      </c>
      <c r="K41" s="39"/>
      <c r="L41" s="147"/>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147"/>
      <c r="S42" s="39"/>
      <c r="T42" s="39"/>
      <c r="U42" s="39"/>
      <c r="V42" s="39"/>
      <c r="W42" s="39"/>
      <c r="X42" s="39"/>
      <c r="Y42" s="39"/>
      <c r="Z42" s="39"/>
      <c r="AA42" s="39"/>
      <c r="AB42" s="39"/>
      <c r="AC42" s="39"/>
      <c r="AD42" s="39"/>
      <c r="AE42" s="39"/>
    </row>
    <row r="43" s="2" customFormat="1" ht="25.44" customHeight="1">
      <c r="A43" s="39"/>
      <c r="B43" s="45"/>
      <c r="C43" s="160"/>
      <c r="D43" s="161" t="s">
        <v>47</v>
      </c>
      <c r="E43" s="162"/>
      <c r="F43" s="162"/>
      <c r="G43" s="163" t="s">
        <v>48</v>
      </c>
      <c r="H43" s="164" t="s">
        <v>49</v>
      </c>
      <c r="I43" s="162"/>
      <c r="J43" s="165">
        <f>SUM(J34:J41)</f>
        <v>0</v>
      </c>
      <c r="K43" s="166"/>
      <c r="L43" s="147"/>
      <c r="S43" s="39"/>
      <c r="T43" s="39"/>
      <c r="U43" s="39"/>
      <c r="V43" s="39"/>
      <c r="W43" s="39"/>
      <c r="X43" s="39"/>
      <c r="Y43" s="39"/>
      <c r="Z43" s="39"/>
      <c r="AA43" s="39"/>
      <c r="AB43" s="39"/>
      <c r="AC43" s="39"/>
      <c r="AD43" s="39"/>
      <c r="AE43" s="39"/>
    </row>
    <row r="44" s="2" customFormat="1" ht="14.4" customHeight="1">
      <c r="A44" s="39"/>
      <c r="B44" s="167"/>
      <c r="C44" s="168"/>
      <c r="D44" s="168"/>
      <c r="E44" s="168"/>
      <c r="F44" s="168"/>
      <c r="G44" s="168"/>
      <c r="H44" s="168"/>
      <c r="I44" s="168"/>
      <c r="J44" s="168"/>
      <c r="K44" s="168"/>
      <c r="L44" s="147"/>
      <c r="S44" s="39"/>
      <c r="T44" s="39"/>
      <c r="U44" s="39"/>
      <c r="V44" s="39"/>
      <c r="W44" s="39"/>
      <c r="X44" s="39"/>
      <c r="Y44" s="39"/>
      <c r="Z44" s="39"/>
      <c r="AA44" s="39"/>
      <c r="AB44" s="39"/>
      <c r="AC44" s="39"/>
      <c r="AD44" s="39"/>
      <c r="AE44" s="39"/>
    </row>
    <row r="48" s="2" customFormat="1" ht="6.96" customHeight="1">
      <c r="A48" s="39"/>
      <c r="B48" s="169"/>
      <c r="C48" s="170"/>
      <c r="D48" s="170"/>
      <c r="E48" s="170"/>
      <c r="F48" s="170"/>
      <c r="G48" s="170"/>
      <c r="H48" s="170"/>
      <c r="I48" s="170"/>
      <c r="J48" s="170"/>
      <c r="K48" s="170"/>
      <c r="L48" s="147"/>
      <c r="S48" s="39"/>
      <c r="T48" s="39"/>
      <c r="U48" s="39"/>
      <c r="V48" s="39"/>
      <c r="W48" s="39"/>
      <c r="X48" s="39"/>
      <c r="Y48" s="39"/>
      <c r="Z48" s="39"/>
      <c r="AA48" s="39"/>
      <c r="AB48" s="39"/>
      <c r="AC48" s="39"/>
      <c r="AD48" s="39"/>
      <c r="AE48" s="39"/>
    </row>
    <row r="49" s="2" customFormat="1" ht="24.96" customHeight="1">
      <c r="A49" s="39"/>
      <c r="B49" s="40"/>
      <c r="C49" s="24" t="s">
        <v>154</v>
      </c>
      <c r="D49" s="41"/>
      <c r="E49" s="41"/>
      <c r="F49" s="41"/>
      <c r="G49" s="41"/>
      <c r="H49" s="41"/>
      <c r="I49" s="41"/>
      <c r="J49" s="41"/>
      <c r="K49" s="41"/>
      <c r="L49" s="147"/>
      <c r="S49" s="39"/>
      <c r="T49" s="39"/>
      <c r="U49" s="39"/>
      <c r="V49" s="39"/>
      <c r="W49" s="39"/>
      <c r="X49" s="39"/>
      <c r="Y49" s="39"/>
      <c r="Z49" s="39"/>
      <c r="AA49" s="39"/>
      <c r="AB49" s="39"/>
      <c r="AC49" s="39"/>
      <c r="AD49" s="39"/>
      <c r="AE49" s="39"/>
    </row>
    <row r="50" s="2" customFormat="1" ht="6.96" customHeight="1">
      <c r="A50" s="39"/>
      <c r="B50" s="40"/>
      <c r="C50" s="41"/>
      <c r="D50" s="41"/>
      <c r="E50" s="41"/>
      <c r="F50" s="41"/>
      <c r="G50" s="41"/>
      <c r="H50" s="41"/>
      <c r="I50" s="41"/>
      <c r="J50" s="41"/>
      <c r="K50" s="41"/>
      <c r="L50" s="147"/>
      <c r="S50" s="39"/>
      <c r="T50" s="39"/>
      <c r="U50" s="39"/>
      <c r="V50" s="39"/>
      <c r="W50" s="39"/>
      <c r="X50" s="39"/>
      <c r="Y50" s="39"/>
      <c r="Z50" s="39"/>
      <c r="AA50" s="39"/>
      <c r="AB50" s="39"/>
      <c r="AC50" s="39"/>
      <c r="AD50" s="39"/>
      <c r="AE50" s="39"/>
    </row>
    <row r="51" s="2" customFormat="1" ht="12" customHeight="1">
      <c r="A51" s="39"/>
      <c r="B51" s="40"/>
      <c r="C51" s="33" t="s">
        <v>16</v>
      </c>
      <c r="D51" s="41"/>
      <c r="E51" s="41"/>
      <c r="F51" s="41"/>
      <c r="G51" s="41"/>
      <c r="H51" s="41"/>
      <c r="I51" s="41"/>
      <c r="J51" s="41"/>
      <c r="K51" s="41"/>
      <c r="L51" s="147"/>
      <c r="S51" s="39"/>
      <c r="T51" s="39"/>
      <c r="U51" s="39"/>
      <c r="V51" s="39"/>
      <c r="W51" s="39"/>
      <c r="X51" s="39"/>
      <c r="Y51" s="39"/>
      <c r="Z51" s="39"/>
      <c r="AA51" s="39"/>
      <c r="AB51" s="39"/>
      <c r="AC51" s="39"/>
      <c r="AD51" s="39"/>
      <c r="AE51" s="39"/>
    </row>
    <row r="52" s="2" customFormat="1" ht="16.5" customHeight="1">
      <c r="A52" s="39"/>
      <c r="B52" s="40"/>
      <c r="C52" s="41"/>
      <c r="D52" s="41"/>
      <c r="E52" s="171" t="str">
        <f>E7</f>
        <v>Oprava geometrických parametrů koleje 2023 u ST Ústí nad Labem</v>
      </c>
      <c r="F52" s="33"/>
      <c r="G52" s="33"/>
      <c r="H52" s="33"/>
      <c r="I52" s="41"/>
      <c r="J52" s="41"/>
      <c r="K52" s="41"/>
      <c r="L52" s="147"/>
      <c r="S52" s="39"/>
      <c r="T52" s="39"/>
      <c r="U52" s="39"/>
      <c r="V52" s="39"/>
      <c r="W52" s="39"/>
      <c r="X52" s="39"/>
      <c r="Y52" s="39"/>
      <c r="Z52" s="39"/>
      <c r="AA52" s="39"/>
      <c r="AB52" s="39"/>
      <c r="AC52" s="39"/>
      <c r="AD52" s="39"/>
      <c r="AE52" s="39"/>
    </row>
    <row r="53" s="1" customFormat="1" ht="12" customHeight="1">
      <c r="B53" s="22"/>
      <c r="C53" s="33" t="s">
        <v>148</v>
      </c>
      <c r="D53" s="23"/>
      <c r="E53" s="23"/>
      <c r="F53" s="23"/>
      <c r="G53" s="23"/>
      <c r="H53" s="23"/>
      <c r="I53" s="23"/>
      <c r="J53" s="23"/>
      <c r="K53" s="23"/>
      <c r="L53" s="21"/>
    </row>
    <row r="54" s="1" customFormat="1" ht="16.5" customHeight="1">
      <c r="B54" s="22"/>
      <c r="C54" s="23"/>
      <c r="D54" s="23"/>
      <c r="E54" s="171" t="s">
        <v>581</v>
      </c>
      <c r="F54" s="23"/>
      <c r="G54" s="23"/>
      <c r="H54" s="23"/>
      <c r="I54" s="23"/>
      <c r="J54" s="23"/>
      <c r="K54" s="23"/>
      <c r="L54" s="21"/>
    </row>
    <row r="55" s="1" customFormat="1" ht="12" customHeight="1">
      <c r="B55" s="22"/>
      <c r="C55" s="33" t="s">
        <v>150</v>
      </c>
      <c r="D55" s="23"/>
      <c r="E55" s="23"/>
      <c r="F55" s="23"/>
      <c r="G55" s="23"/>
      <c r="H55" s="23"/>
      <c r="I55" s="23"/>
      <c r="J55" s="23"/>
      <c r="K55" s="23"/>
      <c r="L55" s="21"/>
    </row>
    <row r="56" s="2" customFormat="1" ht="16.5" customHeight="1">
      <c r="A56" s="39"/>
      <c r="B56" s="40"/>
      <c r="C56" s="41"/>
      <c r="D56" s="41"/>
      <c r="E56" s="172" t="s">
        <v>151</v>
      </c>
      <c r="F56" s="41"/>
      <c r="G56" s="41"/>
      <c r="H56" s="41"/>
      <c r="I56" s="41"/>
      <c r="J56" s="41"/>
      <c r="K56" s="41"/>
      <c r="L56" s="147"/>
      <c r="S56" s="39"/>
      <c r="T56" s="39"/>
      <c r="U56" s="39"/>
      <c r="V56" s="39"/>
      <c r="W56" s="39"/>
      <c r="X56" s="39"/>
      <c r="Y56" s="39"/>
      <c r="Z56" s="39"/>
      <c r="AA56" s="39"/>
      <c r="AB56" s="39"/>
      <c r="AC56" s="39"/>
      <c r="AD56" s="39"/>
      <c r="AE56" s="39"/>
    </row>
    <row r="57" s="2" customFormat="1" ht="12" customHeight="1">
      <c r="A57" s="39"/>
      <c r="B57" s="40"/>
      <c r="C57" s="33" t="s">
        <v>152</v>
      </c>
      <c r="D57" s="41"/>
      <c r="E57" s="41"/>
      <c r="F57" s="41"/>
      <c r="G57" s="41"/>
      <c r="H57" s="41"/>
      <c r="I57" s="41"/>
      <c r="J57" s="41"/>
      <c r="K57" s="41"/>
      <c r="L57" s="147"/>
      <c r="S57" s="39"/>
      <c r="T57" s="39"/>
      <c r="U57" s="39"/>
      <c r="V57" s="39"/>
      <c r="W57" s="39"/>
      <c r="X57" s="39"/>
      <c r="Y57" s="39"/>
      <c r="Z57" s="39"/>
      <c r="AA57" s="39"/>
      <c r="AB57" s="39"/>
      <c r="AC57" s="39"/>
      <c r="AD57" s="39"/>
      <c r="AE57" s="39"/>
    </row>
    <row r="58" s="2" customFormat="1" ht="16.5" customHeight="1">
      <c r="A58" s="39"/>
      <c r="B58" s="40"/>
      <c r="C58" s="41"/>
      <c r="D58" s="41"/>
      <c r="E58" s="70" t="str">
        <f>E13</f>
        <v>14 - SO 14 - PS Ústí n. L. západ</v>
      </c>
      <c r="F58" s="41"/>
      <c r="G58" s="41"/>
      <c r="H58" s="41"/>
      <c r="I58" s="41"/>
      <c r="J58" s="41"/>
      <c r="K58" s="41"/>
      <c r="L58" s="147"/>
      <c r="S58" s="39"/>
      <c r="T58" s="39"/>
      <c r="U58" s="39"/>
      <c r="V58" s="39"/>
      <c r="W58" s="39"/>
      <c r="X58" s="39"/>
      <c r="Y58" s="39"/>
      <c r="Z58" s="39"/>
      <c r="AA58" s="39"/>
      <c r="AB58" s="39"/>
      <c r="AC58" s="39"/>
      <c r="AD58" s="39"/>
      <c r="AE58" s="39"/>
    </row>
    <row r="59" s="2" customFormat="1" ht="6.96" customHeight="1">
      <c r="A59" s="39"/>
      <c r="B59" s="40"/>
      <c r="C59" s="41"/>
      <c r="D59" s="41"/>
      <c r="E59" s="41"/>
      <c r="F59" s="41"/>
      <c r="G59" s="41"/>
      <c r="H59" s="41"/>
      <c r="I59" s="41"/>
      <c r="J59" s="41"/>
      <c r="K59" s="41"/>
      <c r="L59" s="147"/>
      <c r="S59" s="39"/>
      <c r="T59" s="39"/>
      <c r="U59" s="39"/>
      <c r="V59" s="39"/>
      <c r="W59" s="39"/>
      <c r="X59" s="39"/>
      <c r="Y59" s="39"/>
      <c r="Z59" s="39"/>
      <c r="AA59" s="39"/>
      <c r="AB59" s="39"/>
      <c r="AC59" s="39"/>
      <c r="AD59" s="39"/>
      <c r="AE59" s="39"/>
    </row>
    <row r="60" s="2" customFormat="1" ht="12" customHeight="1">
      <c r="A60" s="39"/>
      <c r="B60" s="40"/>
      <c r="C60" s="33" t="s">
        <v>21</v>
      </c>
      <c r="D60" s="41"/>
      <c r="E60" s="41"/>
      <c r="F60" s="28" t="str">
        <f>F16</f>
        <v xml:space="preserve"> </v>
      </c>
      <c r="G60" s="41"/>
      <c r="H60" s="41"/>
      <c r="I60" s="33" t="s">
        <v>23</v>
      </c>
      <c r="J60" s="73" t="str">
        <f>IF(J16="","",J16)</f>
        <v>21. 2. 2023</v>
      </c>
      <c r="K60" s="41"/>
      <c r="L60" s="147"/>
      <c r="S60" s="39"/>
      <c r="T60" s="39"/>
      <c r="U60" s="39"/>
      <c r="V60" s="39"/>
      <c r="W60" s="39"/>
      <c r="X60" s="39"/>
      <c r="Y60" s="39"/>
      <c r="Z60" s="39"/>
      <c r="AA60" s="39"/>
      <c r="AB60" s="39"/>
      <c r="AC60" s="39"/>
      <c r="AD60" s="39"/>
      <c r="AE60" s="39"/>
    </row>
    <row r="61" s="2" customFormat="1" ht="6.96" customHeight="1">
      <c r="A61" s="39"/>
      <c r="B61" s="40"/>
      <c r="C61" s="41"/>
      <c r="D61" s="41"/>
      <c r="E61" s="41"/>
      <c r="F61" s="41"/>
      <c r="G61" s="41"/>
      <c r="H61" s="41"/>
      <c r="I61" s="41"/>
      <c r="J61" s="41"/>
      <c r="K61" s="41"/>
      <c r="L61" s="147"/>
      <c r="S61" s="39"/>
      <c r="T61" s="39"/>
      <c r="U61" s="39"/>
      <c r="V61" s="39"/>
      <c r="W61" s="39"/>
      <c r="X61" s="39"/>
      <c r="Y61" s="39"/>
      <c r="Z61" s="39"/>
      <c r="AA61" s="39"/>
      <c r="AB61" s="39"/>
      <c r="AC61" s="39"/>
      <c r="AD61" s="39"/>
      <c r="AE61" s="39"/>
    </row>
    <row r="62" s="2" customFormat="1" ht="15.15" customHeight="1">
      <c r="A62" s="39"/>
      <c r="B62" s="40"/>
      <c r="C62" s="33" t="s">
        <v>25</v>
      </c>
      <c r="D62" s="41"/>
      <c r="E62" s="41"/>
      <c r="F62" s="28" t="str">
        <f>E19</f>
        <v>OŘ Ústí nad Labem</v>
      </c>
      <c r="G62" s="41"/>
      <c r="H62" s="41"/>
      <c r="I62" s="33" t="s">
        <v>31</v>
      </c>
      <c r="J62" s="37" t="str">
        <f>E25</f>
        <v xml:space="preserve"> </v>
      </c>
      <c r="K62" s="41"/>
      <c r="L62" s="147"/>
      <c r="S62" s="39"/>
      <c r="T62" s="39"/>
      <c r="U62" s="39"/>
      <c r="V62" s="39"/>
      <c r="W62" s="39"/>
      <c r="X62" s="39"/>
      <c r="Y62" s="39"/>
      <c r="Z62" s="39"/>
      <c r="AA62" s="39"/>
      <c r="AB62" s="39"/>
      <c r="AC62" s="39"/>
      <c r="AD62" s="39"/>
      <c r="AE62" s="39"/>
    </row>
    <row r="63" s="2" customFormat="1" ht="15.15" customHeight="1">
      <c r="A63" s="39"/>
      <c r="B63" s="40"/>
      <c r="C63" s="33" t="s">
        <v>29</v>
      </c>
      <c r="D63" s="41"/>
      <c r="E63" s="41"/>
      <c r="F63" s="28" t="str">
        <f>IF(E22="","",E22)</f>
        <v>Vyplň údaj</v>
      </c>
      <c r="G63" s="41"/>
      <c r="H63" s="41"/>
      <c r="I63" s="33" t="s">
        <v>33</v>
      </c>
      <c r="J63" s="37" t="str">
        <f>E28</f>
        <v>Tomáš Šrédl</v>
      </c>
      <c r="K63" s="41"/>
      <c r="L63" s="147"/>
      <c r="S63" s="39"/>
      <c r="T63" s="39"/>
      <c r="U63" s="39"/>
      <c r="V63" s="39"/>
      <c r="W63" s="39"/>
      <c r="X63" s="39"/>
      <c r="Y63" s="39"/>
      <c r="Z63" s="39"/>
      <c r="AA63" s="39"/>
      <c r="AB63" s="39"/>
      <c r="AC63" s="39"/>
      <c r="AD63" s="39"/>
      <c r="AE63" s="39"/>
    </row>
    <row r="64" s="2" customFormat="1" ht="10.32" customHeight="1">
      <c r="A64" s="39"/>
      <c r="B64" s="40"/>
      <c r="C64" s="41"/>
      <c r="D64" s="41"/>
      <c r="E64" s="41"/>
      <c r="F64" s="41"/>
      <c r="G64" s="41"/>
      <c r="H64" s="41"/>
      <c r="I64" s="41"/>
      <c r="J64" s="41"/>
      <c r="K64" s="41"/>
      <c r="L64" s="147"/>
      <c r="S64" s="39"/>
      <c r="T64" s="39"/>
      <c r="U64" s="39"/>
      <c r="V64" s="39"/>
      <c r="W64" s="39"/>
      <c r="X64" s="39"/>
      <c r="Y64" s="39"/>
      <c r="Z64" s="39"/>
      <c r="AA64" s="39"/>
      <c r="AB64" s="39"/>
      <c r="AC64" s="39"/>
      <c r="AD64" s="39"/>
      <c r="AE64" s="39"/>
    </row>
    <row r="65" s="2" customFormat="1" ht="29.28" customHeight="1">
      <c r="A65" s="39"/>
      <c r="B65" s="40"/>
      <c r="C65" s="173" t="s">
        <v>155</v>
      </c>
      <c r="D65" s="174"/>
      <c r="E65" s="174"/>
      <c r="F65" s="174"/>
      <c r="G65" s="174"/>
      <c r="H65" s="174"/>
      <c r="I65" s="174"/>
      <c r="J65" s="175" t="s">
        <v>156</v>
      </c>
      <c r="K65" s="174"/>
      <c r="L65" s="147"/>
      <c r="S65" s="39"/>
      <c r="T65" s="39"/>
      <c r="U65" s="39"/>
      <c r="V65" s="39"/>
      <c r="W65" s="39"/>
      <c r="X65" s="39"/>
      <c r="Y65" s="39"/>
      <c r="Z65" s="39"/>
      <c r="AA65" s="39"/>
      <c r="AB65" s="39"/>
      <c r="AC65" s="39"/>
      <c r="AD65" s="39"/>
      <c r="AE65" s="39"/>
    </row>
    <row r="66" s="2" customFormat="1" ht="10.32" customHeight="1">
      <c r="A66" s="39"/>
      <c r="B66" s="40"/>
      <c r="C66" s="41"/>
      <c r="D66" s="41"/>
      <c r="E66" s="41"/>
      <c r="F66" s="41"/>
      <c r="G66" s="41"/>
      <c r="H66" s="41"/>
      <c r="I66" s="41"/>
      <c r="J66" s="41"/>
      <c r="K66" s="41"/>
      <c r="L66" s="147"/>
      <c r="S66" s="39"/>
      <c r="T66" s="39"/>
      <c r="U66" s="39"/>
      <c r="V66" s="39"/>
      <c r="W66" s="39"/>
      <c r="X66" s="39"/>
      <c r="Y66" s="39"/>
      <c r="Z66" s="39"/>
      <c r="AA66" s="39"/>
      <c r="AB66" s="39"/>
      <c r="AC66" s="39"/>
      <c r="AD66" s="39"/>
      <c r="AE66" s="39"/>
    </row>
    <row r="67" s="2" customFormat="1" ht="22.8" customHeight="1">
      <c r="A67" s="39"/>
      <c r="B67" s="40"/>
      <c r="C67" s="176" t="s">
        <v>69</v>
      </c>
      <c r="D67" s="41"/>
      <c r="E67" s="41"/>
      <c r="F67" s="41"/>
      <c r="G67" s="41"/>
      <c r="H67" s="41"/>
      <c r="I67" s="41"/>
      <c r="J67" s="103">
        <f>J93</f>
        <v>0</v>
      </c>
      <c r="K67" s="41"/>
      <c r="L67" s="147"/>
      <c r="S67" s="39"/>
      <c r="T67" s="39"/>
      <c r="U67" s="39"/>
      <c r="V67" s="39"/>
      <c r="W67" s="39"/>
      <c r="X67" s="39"/>
      <c r="Y67" s="39"/>
      <c r="Z67" s="39"/>
      <c r="AA67" s="39"/>
      <c r="AB67" s="39"/>
      <c r="AC67" s="39"/>
      <c r="AD67" s="39"/>
      <c r="AE67" s="39"/>
      <c r="AU67" s="18" t="s">
        <v>157</v>
      </c>
    </row>
    <row r="68" s="9" customFormat="1" ht="24.96" customHeight="1">
      <c r="A68" s="9"/>
      <c r="B68" s="177"/>
      <c r="C68" s="178"/>
      <c r="D68" s="179" t="s">
        <v>158</v>
      </c>
      <c r="E68" s="180"/>
      <c r="F68" s="180"/>
      <c r="G68" s="180"/>
      <c r="H68" s="180"/>
      <c r="I68" s="180"/>
      <c r="J68" s="181">
        <f>J94</f>
        <v>0</v>
      </c>
      <c r="K68" s="178"/>
      <c r="L68" s="182"/>
      <c r="S68" s="9"/>
      <c r="T68" s="9"/>
      <c r="U68" s="9"/>
      <c r="V68" s="9"/>
      <c r="W68" s="9"/>
      <c r="X68" s="9"/>
      <c r="Y68" s="9"/>
      <c r="Z68" s="9"/>
      <c r="AA68" s="9"/>
      <c r="AB68" s="9"/>
      <c r="AC68" s="9"/>
      <c r="AD68" s="9"/>
      <c r="AE68" s="9"/>
    </row>
    <row r="69" s="10" customFormat="1" ht="19.92" customHeight="1">
      <c r="A69" s="10"/>
      <c r="B69" s="183"/>
      <c r="C69" s="125"/>
      <c r="D69" s="184" t="s">
        <v>159</v>
      </c>
      <c r="E69" s="185"/>
      <c r="F69" s="185"/>
      <c r="G69" s="185"/>
      <c r="H69" s="185"/>
      <c r="I69" s="185"/>
      <c r="J69" s="186">
        <f>J95</f>
        <v>0</v>
      </c>
      <c r="K69" s="125"/>
      <c r="L69" s="187"/>
      <c r="S69" s="10"/>
      <c r="T69" s="10"/>
      <c r="U69" s="10"/>
      <c r="V69" s="10"/>
      <c r="W69" s="10"/>
      <c r="X69" s="10"/>
      <c r="Y69" s="10"/>
      <c r="Z69" s="10"/>
      <c r="AA69" s="10"/>
      <c r="AB69" s="10"/>
      <c r="AC69" s="10"/>
      <c r="AD69" s="10"/>
      <c r="AE69" s="10"/>
    </row>
    <row r="70" s="2" customFormat="1" ht="21.84" customHeight="1">
      <c r="A70" s="39"/>
      <c r="B70" s="40"/>
      <c r="C70" s="41"/>
      <c r="D70" s="41"/>
      <c r="E70" s="41"/>
      <c r="F70" s="41"/>
      <c r="G70" s="41"/>
      <c r="H70" s="41"/>
      <c r="I70" s="41"/>
      <c r="J70" s="41"/>
      <c r="K70" s="41"/>
      <c r="L70" s="147"/>
      <c r="S70" s="39"/>
      <c r="T70" s="39"/>
      <c r="U70" s="39"/>
      <c r="V70" s="39"/>
      <c r="W70" s="39"/>
      <c r="X70" s="39"/>
      <c r="Y70" s="39"/>
      <c r="Z70" s="39"/>
      <c r="AA70" s="39"/>
      <c r="AB70" s="39"/>
      <c r="AC70" s="39"/>
      <c r="AD70" s="39"/>
      <c r="AE70" s="39"/>
    </row>
    <row r="71" s="2" customFormat="1" ht="6.96" customHeight="1">
      <c r="A71" s="39"/>
      <c r="B71" s="60"/>
      <c r="C71" s="61"/>
      <c r="D71" s="61"/>
      <c r="E71" s="61"/>
      <c r="F71" s="61"/>
      <c r="G71" s="61"/>
      <c r="H71" s="61"/>
      <c r="I71" s="61"/>
      <c r="J71" s="61"/>
      <c r="K71" s="61"/>
      <c r="L71" s="147"/>
      <c r="S71" s="39"/>
      <c r="T71" s="39"/>
      <c r="U71" s="39"/>
      <c r="V71" s="39"/>
      <c r="W71" s="39"/>
      <c r="X71" s="39"/>
      <c r="Y71" s="39"/>
      <c r="Z71" s="39"/>
      <c r="AA71" s="39"/>
      <c r="AB71" s="39"/>
      <c r="AC71" s="39"/>
      <c r="AD71" s="39"/>
      <c r="AE71" s="39"/>
    </row>
    <row r="75" s="2" customFormat="1" ht="6.96" customHeight="1">
      <c r="A75" s="39"/>
      <c r="B75" s="62"/>
      <c r="C75" s="63"/>
      <c r="D75" s="63"/>
      <c r="E75" s="63"/>
      <c r="F75" s="63"/>
      <c r="G75" s="63"/>
      <c r="H75" s="63"/>
      <c r="I75" s="63"/>
      <c r="J75" s="63"/>
      <c r="K75" s="63"/>
      <c r="L75" s="147"/>
      <c r="S75" s="39"/>
      <c r="T75" s="39"/>
      <c r="U75" s="39"/>
      <c r="V75" s="39"/>
      <c r="W75" s="39"/>
      <c r="X75" s="39"/>
      <c r="Y75" s="39"/>
      <c r="Z75" s="39"/>
      <c r="AA75" s="39"/>
      <c r="AB75" s="39"/>
      <c r="AC75" s="39"/>
      <c r="AD75" s="39"/>
      <c r="AE75" s="39"/>
    </row>
    <row r="76" s="2" customFormat="1" ht="24.96" customHeight="1">
      <c r="A76" s="39"/>
      <c r="B76" s="40"/>
      <c r="C76" s="24" t="s">
        <v>160</v>
      </c>
      <c r="D76" s="41"/>
      <c r="E76" s="41"/>
      <c r="F76" s="41"/>
      <c r="G76" s="41"/>
      <c r="H76" s="41"/>
      <c r="I76" s="41"/>
      <c r="J76" s="41"/>
      <c r="K76" s="41"/>
      <c r="L76" s="147"/>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47"/>
      <c r="S77" s="39"/>
      <c r="T77" s="39"/>
      <c r="U77" s="39"/>
      <c r="V77" s="39"/>
      <c r="W77" s="39"/>
      <c r="X77" s="39"/>
      <c r="Y77" s="39"/>
      <c r="Z77" s="39"/>
      <c r="AA77" s="39"/>
      <c r="AB77" s="39"/>
      <c r="AC77" s="39"/>
      <c r="AD77" s="39"/>
      <c r="AE77" s="39"/>
    </row>
    <row r="78" s="2" customFormat="1" ht="12" customHeight="1">
      <c r="A78" s="39"/>
      <c r="B78" s="40"/>
      <c r="C78" s="33" t="s">
        <v>16</v>
      </c>
      <c r="D78" s="41"/>
      <c r="E78" s="41"/>
      <c r="F78" s="41"/>
      <c r="G78" s="41"/>
      <c r="H78" s="41"/>
      <c r="I78" s="41"/>
      <c r="J78" s="41"/>
      <c r="K78" s="41"/>
      <c r="L78" s="147"/>
      <c r="S78" s="39"/>
      <c r="T78" s="39"/>
      <c r="U78" s="39"/>
      <c r="V78" s="39"/>
      <c r="W78" s="39"/>
      <c r="X78" s="39"/>
      <c r="Y78" s="39"/>
      <c r="Z78" s="39"/>
      <c r="AA78" s="39"/>
      <c r="AB78" s="39"/>
      <c r="AC78" s="39"/>
      <c r="AD78" s="39"/>
      <c r="AE78" s="39"/>
    </row>
    <row r="79" s="2" customFormat="1" ht="16.5" customHeight="1">
      <c r="A79" s="39"/>
      <c r="B79" s="40"/>
      <c r="C79" s="41"/>
      <c r="D79" s="41"/>
      <c r="E79" s="171" t="str">
        <f>E7</f>
        <v>Oprava geometrických parametrů koleje 2023 u ST Ústí nad Labem</v>
      </c>
      <c r="F79" s="33"/>
      <c r="G79" s="33"/>
      <c r="H79" s="33"/>
      <c r="I79" s="41"/>
      <c r="J79" s="41"/>
      <c r="K79" s="41"/>
      <c r="L79" s="147"/>
      <c r="S79" s="39"/>
      <c r="T79" s="39"/>
      <c r="U79" s="39"/>
      <c r="V79" s="39"/>
      <c r="W79" s="39"/>
      <c r="X79" s="39"/>
      <c r="Y79" s="39"/>
      <c r="Z79" s="39"/>
      <c r="AA79" s="39"/>
      <c r="AB79" s="39"/>
      <c r="AC79" s="39"/>
      <c r="AD79" s="39"/>
      <c r="AE79" s="39"/>
    </row>
    <row r="80" s="1" customFormat="1" ht="12" customHeight="1">
      <c r="B80" s="22"/>
      <c r="C80" s="33" t="s">
        <v>148</v>
      </c>
      <c r="D80" s="23"/>
      <c r="E80" s="23"/>
      <c r="F80" s="23"/>
      <c r="G80" s="23"/>
      <c r="H80" s="23"/>
      <c r="I80" s="23"/>
      <c r="J80" s="23"/>
      <c r="K80" s="23"/>
      <c r="L80" s="21"/>
    </row>
    <row r="81" s="1" customFormat="1" ht="16.5" customHeight="1">
      <c r="B81" s="22"/>
      <c r="C81" s="23"/>
      <c r="D81" s="23"/>
      <c r="E81" s="171" t="s">
        <v>581</v>
      </c>
      <c r="F81" s="23"/>
      <c r="G81" s="23"/>
      <c r="H81" s="23"/>
      <c r="I81" s="23"/>
      <c r="J81" s="23"/>
      <c r="K81" s="23"/>
      <c r="L81" s="21"/>
    </row>
    <row r="82" s="1" customFormat="1" ht="12" customHeight="1">
      <c r="B82" s="22"/>
      <c r="C82" s="33" t="s">
        <v>150</v>
      </c>
      <c r="D82" s="23"/>
      <c r="E82" s="23"/>
      <c r="F82" s="23"/>
      <c r="G82" s="23"/>
      <c r="H82" s="23"/>
      <c r="I82" s="23"/>
      <c r="J82" s="23"/>
      <c r="K82" s="23"/>
      <c r="L82" s="21"/>
    </row>
    <row r="83" s="2" customFormat="1" ht="16.5" customHeight="1">
      <c r="A83" s="39"/>
      <c r="B83" s="40"/>
      <c r="C83" s="41"/>
      <c r="D83" s="41"/>
      <c r="E83" s="172" t="s">
        <v>151</v>
      </c>
      <c r="F83" s="41"/>
      <c r="G83" s="41"/>
      <c r="H83" s="41"/>
      <c r="I83" s="41"/>
      <c r="J83" s="41"/>
      <c r="K83" s="41"/>
      <c r="L83" s="147"/>
      <c r="S83" s="39"/>
      <c r="T83" s="39"/>
      <c r="U83" s="39"/>
      <c r="V83" s="39"/>
      <c r="W83" s="39"/>
      <c r="X83" s="39"/>
      <c r="Y83" s="39"/>
      <c r="Z83" s="39"/>
      <c r="AA83" s="39"/>
      <c r="AB83" s="39"/>
      <c r="AC83" s="39"/>
      <c r="AD83" s="39"/>
      <c r="AE83" s="39"/>
    </row>
    <row r="84" s="2" customFormat="1" ht="12" customHeight="1">
      <c r="A84" s="39"/>
      <c r="B84" s="40"/>
      <c r="C84" s="33" t="s">
        <v>152</v>
      </c>
      <c r="D84" s="41"/>
      <c r="E84" s="41"/>
      <c r="F84" s="41"/>
      <c r="G84" s="41"/>
      <c r="H84" s="41"/>
      <c r="I84" s="41"/>
      <c r="J84" s="41"/>
      <c r="K84" s="41"/>
      <c r="L84" s="147"/>
      <c r="S84" s="39"/>
      <c r="T84" s="39"/>
      <c r="U84" s="39"/>
      <c r="V84" s="39"/>
      <c r="W84" s="39"/>
      <c r="X84" s="39"/>
      <c r="Y84" s="39"/>
      <c r="Z84" s="39"/>
      <c r="AA84" s="39"/>
      <c r="AB84" s="39"/>
      <c r="AC84" s="39"/>
      <c r="AD84" s="39"/>
      <c r="AE84" s="39"/>
    </row>
    <row r="85" s="2" customFormat="1" ht="16.5" customHeight="1">
      <c r="A85" s="39"/>
      <c r="B85" s="40"/>
      <c r="C85" s="41"/>
      <c r="D85" s="41"/>
      <c r="E85" s="70" t="str">
        <f>E13</f>
        <v>14 - SO 14 - PS Ústí n. L. západ</v>
      </c>
      <c r="F85" s="41"/>
      <c r="G85" s="41"/>
      <c r="H85" s="41"/>
      <c r="I85" s="41"/>
      <c r="J85" s="41"/>
      <c r="K85" s="41"/>
      <c r="L85" s="147"/>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41"/>
      <c r="J86" s="41"/>
      <c r="K86" s="41"/>
      <c r="L86" s="147"/>
      <c r="S86" s="39"/>
      <c r="T86" s="39"/>
      <c r="U86" s="39"/>
      <c r="V86" s="39"/>
      <c r="W86" s="39"/>
      <c r="X86" s="39"/>
      <c r="Y86" s="39"/>
      <c r="Z86" s="39"/>
      <c r="AA86" s="39"/>
      <c r="AB86" s="39"/>
      <c r="AC86" s="39"/>
      <c r="AD86" s="39"/>
      <c r="AE86" s="39"/>
    </row>
    <row r="87" s="2" customFormat="1" ht="12" customHeight="1">
      <c r="A87" s="39"/>
      <c r="B87" s="40"/>
      <c r="C87" s="33" t="s">
        <v>21</v>
      </c>
      <c r="D87" s="41"/>
      <c r="E87" s="41"/>
      <c r="F87" s="28" t="str">
        <f>F16</f>
        <v xml:space="preserve"> </v>
      </c>
      <c r="G87" s="41"/>
      <c r="H87" s="41"/>
      <c r="I87" s="33" t="s">
        <v>23</v>
      </c>
      <c r="J87" s="73" t="str">
        <f>IF(J16="","",J16)</f>
        <v>21. 2. 2023</v>
      </c>
      <c r="K87" s="41"/>
      <c r="L87" s="147"/>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147"/>
      <c r="S88" s="39"/>
      <c r="T88" s="39"/>
      <c r="U88" s="39"/>
      <c r="V88" s="39"/>
      <c r="W88" s="39"/>
      <c r="X88" s="39"/>
      <c r="Y88" s="39"/>
      <c r="Z88" s="39"/>
      <c r="AA88" s="39"/>
      <c r="AB88" s="39"/>
      <c r="AC88" s="39"/>
      <c r="AD88" s="39"/>
      <c r="AE88" s="39"/>
    </row>
    <row r="89" s="2" customFormat="1" ht="15.15" customHeight="1">
      <c r="A89" s="39"/>
      <c r="B89" s="40"/>
      <c r="C89" s="33" t="s">
        <v>25</v>
      </c>
      <c r="D89" s="41"/>
      <c r="E89" s="41"/>
      <c r="F89" s="28" t="str">
        <f>E19</f>
        <v>OŘ Ústí nad Labem</v>
      </c>
      <c r="G89" s="41"/>
      <c r="H89" s="41"/>
      <c r="I89" s="33" t="s">
        <v>31</v>
      </c>
      <c r="J89" s="37" t="str">
        <f>E25</f>
        <v xml:space="preserve"> </v>
      </c>
      <c r="K89" s="41"/>
      <c r="L89" s="147"/>
      <c r="S89" s="39"/>
      <c r="T89" s="39"/>
      <c r="U89" s="39"/>
      <c r="V89" s="39"/>
      <c r="W89" s="39"/>
      <c r="X89" s="39"/>
      <c r="Y89" s="39"/>
      <c r="Z89" s="39"/>
      <c r="AA89" s="39"/>
      <c r="AB89" s="39"/>
      <c r="AC89" s="39"/>
      <c r="AD89" s="39"/>
      <c r="AE89" s="39"/>
    </row>
    <row r="90" s="2" customFormat="1" ht="15.15" customHeight="1">
      <c r="A90" s="39"/>
      <c r="B90" s="40"/>
      <c r="C90" s="33" t="s">
        <v>29</v>
      </c>
      <c r="D90" s="41"/>
      <c r="E90" s="41"/>
      <c r="F90" s="28" t="str">
        <f>IF(E22="","",E22)</f>
        <v>Vyplň údaj</v>
      </c>
      <c r="G90" s="41"/>
      <c r="H90" s="41"/>
      <c r="I90" s="33" t="s">
        <v>33</v>
      </c>
      <c r="J90" s="37" t="str">
        <f>E28</f>
        <v>Tomáš Šrédl</v>
      </c>
      <c r="K90" s="41"/>
      <c r="L90" s="147"/>
      <c r="S90" s="39"/>
      <c r="T90" s="39"/>
      <c r="U90" s="39"/>
      <c r="V90" s="39"/>
      <c r="W90" s="39"/>
      <c r="X90" s="39"/>
      <c r="Y90" s="39"/>
      <c r="Z90" s="39"/>
      <c r="AA90" s="39"/>
      <c r="AB90" s="39"/>
      <c r="AC90" s="39"/>
      <c r="AD90" s="39"/>
      <c r="AE90" s="39"/>
    </row>
    <row r="91" s="2" customFormat="1" ht="10.32" customHeight="1">
      <c r="A91" s="39"/>
      <c r="B91" s="40"/>
      <c r="C91" s="41"/>
      <c r="D91" s="41"/>
      <c r="E91" s="41"/>
      <c r="F91" s="41"/>
      <c r="G91" s="41"/>
      <c r="H91" s="41"/>
      <c r="I91" s="41"/>
      <c r="J91" s="41"/>
      <c r="K91" s="41"/>
      <c r="L91" s="147"/>
      <c r="S91" s="39"/>
      <c r="T91" s="39"/>
      <c r="U91" s="39"/>
      <c r="V91" s="39"/>
      <c r="W91" s="39"/>
      <c r="X91" s="39"/>
      <c r="Y91" s="39"/>
      <c r="Z91" s="39"/>
      <c r="AA91" s="39"/>
      <c r="AB91" s="39"/>
      <c r="AC91" s="39"/>
      <c r="AD91" s="39"/>
      <c r="AE91" s="39"/>
    </row>
    <row r="92" s="11" customFormat="1" ht="29.28" customHeight="1">
      <c r="A92" s="188"/>
      <c r="B92" s="189"/>
      <c r="C92" s="190" t="s">
        <v>161</v>
      </c>
      <c r="D92" s="191" t="s">
        <v>56</v>
      </c>
      <c r="E92" s="191" t="s">
        <v>52</v>
      </c>
      <c r="F92" s="191" t="s">
        <v>53</v>
      </c>
      <c r="G92" s="191" t="s">
        <v>162</v>
      </c>
      <c r="H92" s="191" t="s">
        <v>163</v>
      </c>
      <c r="I92" s="191" t="s">
        <v>164</v>
      </c>
      <c r="J92" s="191" t="s">
        <v>156</v>
      </c>
      <c r="K92" s="192" t="s">
        <v>165</v>
      </c>
      <c r="L92" s="193"/>
      <c r="M92" s="93" t="s">
        <v>19</v>
      </c>
      <c r="N92" s="94" t="s">
        <v>41</v>
      </c>
      <c r="O92" s="94" t="s">
        <v>166</v>
      </c>
      <c r="P92" s="94" t="s">
        <v>167</v>
      </c>
      <c r="Q92" s="94" t="s">
        <v>168</v>
      </c>
      <c r="R92" s="94" t="s">
        <v>169</v>
      </c>
      <c r="S92" s="94" t="s">
        <v>170</v>
      </c>
      <c r="T92" s="95" t="s">
        <v>171</v>
      </c>
      <c r="U92" s="188"/>
      <c r="V92" s="188"/>
      <c r="W92" s="188"/>
      <c r="X92" s="188"/>
      <c r="Y92" s="188"/>
      <c r="Z92" s="188"/>
      <c r="AA92" s="188"/>
      <c r="AB92" s="188"/>
      <c r="AC92" s="188"/>
      <c r="AD92" s="188"/>
      <c r="AE92" s="188"/>
    </row>
    <row r="93" s="2" customFormat="1" ht="22.8" customHeight="1">
      <c r="A93" s="39"/>
      <c r="B93" s="40"/>
      <c r="C93" s="100" t="s">
        <v>172</v>
      </c>
      <c r="D93" s="41"/>
      <c r="E93" s="41"/>
      <c r="F93" s="41"/>
      <c r="G93" s="41"/>
      <c r="H93" s="41"/>
      <c r="I93" s="41"/>
      <c r="J93" s="194">
        <f>BK93</f>
        <v>0</v>
      </c>
      <c r="K93" s="41"/>
      <c r="L93" s="45"/>
      <c r="M93" s="96"/>
      <c r="N93" s="195"/>
      <c r="O93" s="97"/>
      <c r="P93" s="196">
        <f>P94</f>
        <v>0</v>
      </c>
      <c r="Q93" s="97"/>
      <c r="R93" s="196">
        <f>R94</f>
        <v>1534.5</v>
      </c>
      <c r="S93" s="97"/>
      <c r="T93" s="197">
        <f>T94</f>
        <v>0</v>
      </c>
      <c r="U93" s="39"/>
      <c r="V93" s="39"/>
      <c r="W93" s="39"/>
      <c r="X93" s="39"/>
      <c r="Y93" s="39"/>
      <c r="Z93" s="39"/>
      <c r="AA93" s="39"/>
      <c r="AB93" s="39"/>
      <c r="AC93" s="39"/>
      <c r="AD93" s="39"/>
      <c r="AE93" s="39"/>
      <c r="AT93" s="18" t="s">
        <v>70</v>
      </c>
      <c r="AU93" s="18" t="s">
        <v>157</v>
      </c>
      <c r="BK93" s="198">
        <f>BK94</f>
        <v>0</v>
      </c>
    </row>
    <row r="94" s="12" customFormat="1" ht="25.92" customHeight="1">
      <c r="A94" s="12"/>
      <c r="B94" s="199"/>
      <c r="C94" s="200"/>
      <c r="D94" s="201" t="s">
        <v>70</v>
      </c>
      <c r="E94" s="202" t="s">
        <v>173</v>
      </c>
      <c r="F94" s="202" t="s">
        <v>174</v>
      </c>
      <c r="G94" s="200"/>
      <c r="H94" s="200"/>
      <c r="I94" s="203"/>
      <c r="J94" s="204">
        <f>BK94</f>
        <v>0</v>
      </c>
      <c r="K94" s="200"/>
      <c r="L94" s="205"/>
      <c r="M94" s="206"/>
      <c r="N94" s="207"/>
      <c r="O94" s="207"/>
      <c r="P94" s="208">
        <f>P95</f>
        <v>0</v>
      </c>
      <c r="Q94" s="207"/>
      <c r="R94" s="208">
        <f>R95</f>
        <v>1534.5</v>
      </c>
      <c r="S94" s="207"/>
      <c r="T94" s="209">
        <f>T95</f>
        <v>0</v>
      </c>
      <c r="U94" s="12"/>
      <c r="V94" s="12"/>
      <c r="W94" s="12"/>
      <c r="X94" s="12"/>
      <c r="Y94" s="12"/>
      <c r="Z94" s="12"/>
      <c r="AA94" s="12"/>
      <c r="AB94" s="12"/>
      <c r="AC94" s="12"/>
      <c r="AD94" s="12"/>
      <c r="AE94" s="12"/>
      <c r="AR94" s="210" t="s">
        <v>78</v>
      </c>
      <c r="AT94" s="211" t="s">
        <v>70</v>
      </c>
      <c r="AU94" s="211" t="s">
        <v>71</v>
      </c>
      <c r="AY94" s="210" t="s">
        <v>175</v>
      </c>
      <c r="BK94" s="212">
        <f>BK95</f>
        <v>0</v>
      </c>
    </row>
    <row r="95" s="12" customFormat="1" ht="22.8" customHeight="1">
      <c r="A95" s="12"/>
      <c r="B95" s="199"/>
      <c r="C95" s="200"/>
      <c r="D95" s="201" t="s">
        <v>70</v>
      </c>
      <c r="E95" s="213" t="s">
        <v>176</v>
      </c>
      <c r="F95" s="213" t="s">
        <v>177</v>
      </c>
      <c r="G95" s="200"/>
      <c r="H95" s="200"/>
      <c r="I95" s="203"/>
      <c r="J95" s="214">
        <f>BK95</f>
        <v>0</v>
      </c>
      <c r="K95" s="200"/>
      <c r="L95" s="205"/>
      <c r="M95" s="206"/>
      <c r="N95" s="207"/>
      <c r="O95" s="207"/>
      <c r="P95" s="208">
        <f>SUM(P96:P145)</f>
        <v>0</v>
      </c>
      <c r="Q95" s="207"/>
      <c r="R95" s="208">
        <f>SUM(R96:R145)</f>
        <v>1534.5</v>
      </c>
      <c r="S95" s="207"/>
      <c r="T95" s="209">
        <f>SUM(T96:T145)</f>
        <v>0</v>
      </c>
      <c r="U95" s="12"/>
      <c r="V95" s="12"/>
      <c r="W95" s="12"/>
      <c r="X95" s="12"/>
      <c r="Y95" s="12"/>
      <c r="Z95" s="12"/>
      <c r="AA95" s="12"/>
      <c r="AB95" s="12"/>
      <c r="AC95" s="12"/>
      <c r="AD95" s="12"/>
      <c r="AE95" s="12"/>
      <c r="AR95" s="210" t="s">
        <v>78</v>
      </c>
      <c r="AT95" s="211" t="s">
        <v>70</v>
      </c>
      <c r="AU95" s="211" t="s">
        <v>78</v>
      </c>
      <c r="AY95" s="210" t="s">
        <v>175</v>
      </c>
      <c r="BK95" s="212">
        <f>SUM(BK96:BK145)</f>
        <v>0</v>
      </c>
    </row>
    <row r="96" s="2" customFormat="1" ht="37.8" customHeight="1">
      <c r="A96" s="39"/>
      <c r="B96" s="40"/>
      <c r="C96" s="215" t="s">
        <v>78</v>
      </c>
      <c r="D96" s="215" t="s">
        <v>178</v>
      </c>
      <c r="E96" s="216" t="s">
        <v>526</v>
      </c>
      <c r="F96" s="217" t="s">
        <v>527</v>
      </c>
      <c r="G96" s="218" t="s">
        <v>181</v>
      </c>
      <c r="H96" s="219">
        <v>4.6159999999999997</v>
      </c>
      <c r="I96" s="220"/>
      <c r="J96" s="221">
        <f>ROUND(I96*H96,2)</f>
        <v>0</v>
      </c>
      <c r="K96" s="217" t="s">
        <v>182</v>
      </c>
      <c r="L96" s="45"/>
      <c r="M96" s="222" t="s">
        <v>19</v>
      </c>
      <c r="N96" s="223" t="s">
        <v>42</v>
      </c>
      <c r="O96" s="85"/>
      <c r="P96" s="224">
        <f>O96*H96</f>
        <v>0</v>
      </c>
      <c r="Q96" s="224">
        <v>0</v>
      </c>
      <c r="R96" s="224">
        <f>Q96*H96</f>
        <v>0</v>
      </c>
      <c r="S96" s="224">
        <v>0</v>
      </c>
      <c r="T96" s="225">
        <f>S96*H96</f>
        <v>0</v>
      </c>
      <c r="U96" s="39"/>
      <c r="V96" s="39"/>
      <c r="W96" s="39"/>
      <c r="X96" s="39"/>
      <c r="Y96" s="39"/>
      <c r="Z96" s="39"/>
      <c r="AA96" s="39"/>
      <c r="AB96" s="39"/>
      <c r="AC96" s="39"/>
      <c r="AD96" s="39"/>
      <c r="AE96" s="39"/>
      <c r="AR96" s="226" t="s">
        <v>118</v>
      </c>
      <c r="AT96" s="226" t="s">
        <v>178</v>
      </c>
      <c r="AU96" s="226" t="s">
        <v>80</v>
      </c>
      <c r="AY96" s="18" t="s">
        <v>175</v>
      </c>
      <c r="BE96" s="227">
        <f>IF(N96="základní",J96,0)</f>
        <v>0</v>
      </c>
      <c r="BF96" s="227">
        <f>IF(N96="snížená",J96,0)</f>
        <v>0</v>
      </c>
      <c r="BG96" s="227">
        <f>IF(N96="zákl. přenesená",J96,0)</f>
        <v>0</v>
      </c>
      <c r="BH96" s="227">
        <f>IF(N96="sníž. přenesená",J96,0)</f>
        <v>0</v>
      </c>
      <c r="BI96" s="227">
        <f>IF(N96="nulová",J96,0)</f>
        <v>0</v>
      </c>
      <c r="BJ96" s="18" t="s">
        <v>78</v>
      </c>
      <c r="BK96" s="227">
        <f>ROUND(I96*H96,2)</f>
        <v>0</v>
      </c>
      <c r="BL96" s="18" t="s">
        <v>118</v>
      </c>
      <c r="BM96" s="226" t="s">
        <v>895</v>
      </c>
    </row>
    <row r="97" s="15" customFormat="1">
      <c r="A97" s="15"/>
      <c r="B97" s="261"/>
      <c r="C97" s="262"/>
      <c r="D97" s="230" t="s">
        <v>184</v>
      </c>
      <c r="E97" s="263" t="s">
        <v>19</v>
      </c>
      <c r="F97" s="264" t="s">
        <v>896</v>
      </c>
      <c r="G97" s="262"/>
      <c r="H97" s="263" t="s">
        <v>19</v>
      </c>
      <c r="I97" s="265"/>
      <c r="J97" s="262"/>
      <c r="K97" s="262"/>
      <c r="L97" s="266"/>
      <c r="M97" s="267"/>
      <c r="N97" s="268"/>
      <c r="O97" s="268"/>
      <c r="P97" s="268"/>
      <c r="Q97" s="268"/>
      <c r="R97" s="268"/>
      <c r="S97" s="268"/>
      <c r="T97" s="269"/>
      <c r="U97" s="15"/>
      <c r="V97" s="15"/>
      <c r="W97" s="15"/>
      <c r="X97" s="15"/>
      <c r="Y97" s="15"/>
      <c r="Z97" s="15"/>
      <c r="AA97" s="15"/>
      <c r="AB97" s="15"/>
      <c r="AC97" s="15"/>
      <c r="AD97" s="15"/>
      <c r="AE97" s="15"/>
      <c r="AT97" s="270" t="s">
        <v>184</v>
      </c>
      <c r="AU97" s="270" t="s">
        <v>80</v>
      </c>
      <c r="AV97" s="15" t="s">
        <v>78</v>
      </c>
      <c r="AW97" s="15" t="s">
        <v>32</v>
      </c>
      <c r="AX97" s="15" t="s">
        <v>71</v>
      </c>
      <c r="AY97" s="270" t="s">
        <v>175</v>
      </c>
    </row>
    <row r="98" s="13" customFormat="1">
      <c r="A98" s="13"/>
      <c r="B98" s="228"/>
      <c r="C98" s="229"/>
      <c r="D98" s="230" t="s">
        <v>184</v>
      </c>
      <c r="E98" s="231" t="s">
        <v>19</v>
      </c>
      <c r="F98" s="232" t="s">
        <v>897</v>
      </c>
      <c r="G98" s="229"/>
      <c r="H98" s="233">
        <v>0.25</v>
      </c>
      <c r="I98" s="234"/>
      <c r="J98" s="229"/>
      <c r="K98" s="229"/>
      <c r="L98" s="235"/>
      <c r="M98" s="236"/>
      <c r="N98" s="237"/>
      <c r="O98" s="237"/>
      <c r="P98" s="237"/>
      <c r="Q98" s="237"/>
      <c r="R98" s="237"/>
      <c r="S98" s="237"/>
      <c r="T98" s="238"/>
      <c r="U98" s="13"/>
      <c r="V98" s="13"/>
      <c r="W98" s="13"/>
      <c r="X98" s="13"/>
      <c r="Y98" s="13"/>
      <c r="Z98" s="13"/>
      <c r="AA98" s="13"/>
      <c r="AB98" s="13"/>
      <c r="AC98" s="13"/>
      <c r="AD98" s="13"/>
      <c r="AE98" s="13"/>
      <c r="AT98" s="239" t="s">
        <v>184</v>
      </c>
      <c r="AU98" s="239" t="s">
        <v>80</v>
      </c>
      <c r="AV98" s="13" t="s">
        <v>80</v>
      </c>
      <c r="AW98" s="13" t="s">
        <v>32</v>
      </c>
      <c r="AX98" s="13" t="s">
        <v>71</v>
      </c>
      <c r="AY98" s="239" t="s">
        <v>175</v>
      </c>
    </row>
    <row r="99" s="15" customFormat="1">
      <c r="A99" s="15"/>
      <c r="B99" s="261"/>
      <c r="C99" s="262"/>
      <c r="D99" s="230" t="s">
        <v>184</v>
      </c>
      <c r="E99" s="263" t="s">
        <v>19</v>
      </c>
      <c r="F99" s="264" t="s">
        <v>898</v>
      </c>
      <c r="G99" s="262"/>
      <c r="H99" s="263" t="s">
        <v>19</v>
      </c>
      <c r="I99" s="265"/>
      <c r="J99" s="262"/>
      <c r="K99" s="262"/>
      <c r="L99" s="266"/>
      <c r="M99" s="267"/>
      <c r="N99" s="268"/>
      <c r="O99" s="268"/>
      <c r="P99" s="268"/>
      <c r="Q99" s="268"/>
      <c r="R99" s="268"/>
      <c r="S99" s="268"/>
      <c r="T99" s="269"/>
      <c r="U99" s="15"/>
      <c r="V99" s="15"/>
      <c r="W99" s="15"/>
      <c r="X99" s="15"/>
      <c r="Y99" s="15"/>
      <c r="Z99" s="15"/>
      <c r="AA99" s="15"/>
      <c r="AB99" s="15"/>
      <c r="AC99" s="15"/>
      <c r="AD99" s="15"/>
      <c r="AE99" s="15"/>
      <c r="AT99" s="270" t="s">
        <v>184</v>
      </c>
      <c r="AU99" s="270" t="s">
        <v>80</v>
      </c>
      <c r="AV99" s="15" t="s">
        <v>78</v>
      </c>
      <c r="AW99" s="15" t="s">
        <v>32</v>
      </c>
      <c r="AX99" s="15" t="s">
        <v>71</v>
      </c>
      <c r="AY99" s="270" t="s">
        <v>175</v>
      </c>
    </row>
    <row r="100" s="13" customFormat="1">
      <c r="A100" s="13"/>
      <c r="B100" s="228"/>
      <c r="C100" s="229"/>
      <c r="D100" s="230" t="s">
        <v>184</v>
      </c>
      <c r="E100" s="231" t="s">
        <v>19</v>
      </c>
      <c r="F100" s="232" t="s">
        <v>899</v>
      </c>
      <c r="G100" s="229"/>
      <c r="H100" s="233">
        <v>0.20000000000000001</v>
      </c>
      <c r="I100" s="234"/>
      <c r="J100" s="229"/>
      <c r="K100" s="229"/>
      <c r="L100" s="235"/>
      <c r="M100" s="236"/>
      <c r="N100" s="237"/>
      <c r="O100" s="237"/>
      <c r="P100" s="237"/>
      <c r="Q100" s="237"/>
      <c r="R100" s="237"/>
      <c r="S100" s="237"/>
      <c r="T100" s="238"/>
      <c r="U100" s="13"/>
      <c r="V100" s="13"/>
      <c r="W100" s="13"/>
      <c r="X100" s="13"/>
      <c r="Y100" s="13"/>
      <c r="Z100" s="13"/>
      <c r="AA100" s="13"/>
      <c r="AB100" s="13"/>
      <c r="AC100" s="13"/>
      <c r="AD100" s="13"/>
      <c r="AE100" s="13"/>
      <c r="AT100" s="239" t="s">
        <v>184</v>
      </c>
      <c r="AU100" s="239" t="s">
        <v>80</v>
      </c>
      <c r="AV100" s="13" t="s">
        <v>80</v>
      </c>
      <c r="AW100" s="13" t="s">
        <v>32</v>
      </c>
      <c r="AX100" s="13" t="s">
        <v>71</v>
      </c>
      <c r="AY100" s="239" t="s">
        <v>175</v>
      </c>
    </row>
    <row r="101" s="15" customFormat="1">
      <c r="A101" s="15"/>
      <c r="B101" s="261"/>
      <c r="C101" s="262"/>
      <c r="D101" s="230" t="s">
        <v>184</v>
      </c>
      <c r="E101" s="263" t="s">
        <v>19</v>
      </c>
      <c r="F101" s="264" t="s">
        <v>900</v>
      </c>
      <c r="G101" s="262"/>
      <c r="H101" s="263" t="s">
        <v>19</v>
      </c>
      <c r="I101" s="265"/>
      <c r="J101" s="262"/>
      <c r="K101" s="262"/>
      <c r="L101" s="266"/>
      <c r="M101" s="267"/>
      <c r="N101" s="268"/>
      <c r="O101" s="268"/>
      <c r="P101" s="268"/>
      <c r="Q101" s="268"/>
      <c r="R101" s="268"/>
      <c r="S101" s="268"/>
      <c r="T101" s="269"/>
      <c r="U101" s="15"/>
      <c r="V101" s="15"/>
      <c r="W101" s="15"/>
      <c r="X101" s="15"/>
      <c r="Y101" s="15"/>
      <c r="Z101" s="15"/>
      <c r="AA101" s="15"/>
      <c r="AB101" s="15"/>
      <c r="AC101" s="15"/>
      <c r="AD101" s="15"/>
      <c r="AE101" s="15"/>
      <c r="AT101" s="270" t="s">
        <v>184</v>
      </c>
      <c r="AU101" s="270" t="s">
        <v>80</v>
      </c>
      <c r="AV101" s="15" t="s">
        <v>78</v>
      </c>
      <c r="AW101" s="15" t="s">
        <v>32</v>
      </c>
      <c r="AX101" s="15" t="s">
        <v>71</v>
      </c>
      <c r="AY101" s="270" t="s">
        <v>175</v>
      </c>
    </row>
    <row r="102" s="13" customFormat="1">
      <c r="A102" s="13"/>
      <c r="B102" s="228"/>
      <c r="C102" s="229"/>
      <c r="D102" s="230" t="s">
        <v>184</v>
      </c>
      <c r="E102" s="231" t="s">
        <v>19</v>
      </c>
      <c r="F102" s="232" t="s">
        <v>901</v>
      </c>
      <c r="G102" s="229"/>
      <c r="H102" s="233">
        <v>0.29999999999999999</v>
      </c>
      <c r="I102" s="234"/>
      <c r="J102" s="229"/>
      <c r="K102" s="229"/>
      <c r="L102" s="235"/>
      <c r="M102" s="236"/>
      <c r="N102" s="237"/>
      <c r="O102" s="237"/>
      <c r="P102" s="237"/>
      <c r="Q102" s="237"/>
      <c r="R102" s="237"/>
      <c r="S102" s="237"/>
      <c r="T102" s="238"/>
      <c r="U102" s="13"/>
      <c r="V102" s="13"/>
      <c r="W102" s="13"/>
      <c r="X102" s="13"/>
      <c r="Y102" s="13"/>
      <c r="Z102" s="13"/>
      <c r="AA102" s="13"/>
      <c r="AB102" s="13"/>
      <c r="AC102" s="13"/>
      <c r="AD102" s="13"/>
      <c r="AE102" s="13"/>
      <c r="AT102" s="239" t="s">
        <v>184</v>
      </c>
      <c r="AU102" s="239" t="s">
        <v>80</v>
      </c>
      <c r="AV102" s="13" t="s">
        <v>80</v>
      </c>
      <c r="AW102" s="13" t="s">
        <v>32</v>
      </c>
      <c r="AX102" s="13" t="s">
        <v>71</v>
      </c>
      <c r="AY102" s="239" t="s">
        <v>175</v>
      </c>
    </row>
    <row r="103" s="15" customFormat="1">
      <c r="A103" s="15"/>
      <c r="B103" s="261"/>
      <c r="C103" s="262"/>
      <c r="D103" s="230" t="s">
        <v>184</v>
      </c>
      <c r="E103" s="263" t="s">
        <v>19</v>
      </c>
      <c r="F103" s="264" t="s">
        <v>902</v>
      </c>
      <c r="G103" s="262"/>
      <c r="H103" s="263" t="s">
        <v>19</v>
      </c>
      <c r="I103" s="265"/>
      <c r="J103" s="262"/>
      <c r="K103" s="262"/>
      <c r="L103" s="266"/>
      <c r="M103" s="267"/>
      <c r="N103" s="268"/>
      <c r="O103" s="268"/>
      <c r="P103" s="268"/>
      <c r="Q103" s="268"/>
      <c r="R103" s="268"/>
      <c r="S103" s="268"/>
      <c r="T103" s="269"/>
      <c r="U103" s="15"/>
      <c r="V103" s="15"/>
      <c r="W103" s="15"/>
      <c r="X103" s="15"/>
      <c r="Y103" s="15"/>
      <c r="Z103" s="15"/>
      <c r="AA103" s="15"/>
      <c r="AB103" s="15"/>
      <c r="AC103" s="15"/>
      <c r="AD103" s="15"/>
      <c r="AE103" s="15"/>
      <c r="AT103" s="270" t="s">
        <v>184</v>
      </c>
      <c r="AU103" s="270" t="s">
        <v>80</v>
      </c>
      <c r="AV103" s="15" t="s">
        <v>78</v>
      </c>
      <c r="AW103" s="15" t="s">
        <v>32</v>
      </c>
      <c r="AX103" s="15" t="s">
        <v>71</v>
      </c>
      <c r="AY103" s="270" t="s">
        <v>175</v>
      </c>
    </row>
    <row r="104" s="13" customFormat="1">
      <c r="A104" s="13"/>
      <c r="B104" s="228"/>
      <c r="C104" s="229"/>
      <c r="D104" s="230" t="s">
        <v>184</v>
      </c>
      <c r="E104" s="231" t="s">
        <v>19</v>
      </c>
      <c r="F104" s="232" t="s">
        <v>901</v>
      </c>
      <c r="G104" s="229"/>
      <c r="H104" s="233">
        <v>0.29999999999999999</v>
      </c>
      <c r="I104" s="234"/>
      <c r="J104" s="229"/>
      <c r="K104" s="229"/>
      <c r="L104" s="235"/>
      <c r="M104" s="236"/>
      <c r="N104" s="237"/>
      <c r="O104" s="237"/>
      <c r="P104" s="237"/>
      <c r="Q104" s="237"/>
      <c r="R104" s="237"/>
      <c r="S104" s="237"/>
      <c r="T104" s="238"/>
      <c r="U104" s="13"/>
      <c r="V104" s="13"/>
      <c r="W104" s="13"/>
      <c r="X104" s="13"/>
      <c r="Y104" s="13"/>
      <c r="Z104" s="13"/>
      <c r="AA104" s="13"/>
      <c r="AB104" s="13"/>
      <c r="AC104" s="13"/>
      <c r="AD104" s="13"/>
      <c r="AE104" s="13"/>
      <c r="AT104" s="239" t="s">
        <v>184</v>
      </c>
      <c r="AU104" s="239" t="s">
        <v>80</v>
      </c>
      <c r="AV104" s="13" t="s">
        <v>80</v>
      </c>
      <c r="AW104" s="13" t="s">
        <v>32</v>
      </c>
      <c r="AX104" s="13" t="s">
        <v>71</v>
      </c>
      <c r="AY104" s="239" t="s">
        <v>175</v>
      </c>
    </row>
    <row r="105" s="15" customFormat="1">
      <c r="A105" s="15"/>
      <c r="B105" s="261"/>
      <c r="C105" s="262"/>
      <c r="D105" s="230" t="s">
        <v>184</v>
      </c>
      <c r="E105" s="263" t="s">
        <v>19</v>
      </c>
      <c r="F105" s="264" t="s">
        <v>903</v>
      </c>
      <c r="G105" s="262"/>
      <c r="H105" s="263" t="s">
        <v>19</v>
      </c>
      <c r="I105" s="265"/>
      <c r="J105" s="262"/>
      <c r="K105" s="262"/>
      <c r="L105" s="266"/>
      <c r="M105" s="267"/>
      <c r="N105" s="268"/>
      <c r="O105" s="268"/>
      <c r="P105" s="268"/>
      <c r="Q105" s="268"/>
      <c r="R105" s="268"/>
      <c r="S105" s="268"/>
      <c r="T105" s="269"/>
      <c r="U105" s="15"/>
      <c r="V105" s="15"/>
      <c r="W105" s="15"/>
      <c r="X105" s="15"/>
      <c r="Y105" s="15"/>
      <c r="Z105" s="15"/>
      <c r="AA105" s="15"/>
      <c r="AB105" s="15"/>
      <c r="AC105" s="15"/>
      <c r="AD105" s="15"/>
      <c r="AE105" s="15"/>
      <c r="AT105" s="270" t="s">
        <v>184</v>
      </c>
      <c r="AU105" s="270" t="s">
        <v>80</v>
      </c>
      <c r="AV105" s="15" t="s">
        <v>78</v>
      </c>
      <c r="AW105" s="15" t="s">
        <v>32</v>
      </c>
      <c r="AX105" s="15" t="s">
        <v>71</v>
      </c>
      <c r="AY105" s="270" t="s">
        <v>175</v>
      </c>
    </row>
    <row r="106" s="13" customFormat="1">
      <c r="A106" s="13"/>
      <c r="B106" s="228"/>
      <c r="C106" s="229"/>
      <c r="D106" s="230" t="s">
        <v>184</v>
      </c>
      <c r="E106" s="231" t="s">
        <v>19</v>
      </c>
      <c r="F106" s="232" t="s">
        <v>904</v>
      </c>
      <c r="G106" s="229"/>
      <c r="H106" s="233">
        <v>0.52500000000000002</v>
      </c>
      <c r="I106" s="234"/>
      <c r="J106" s="229"/>
      <c r="K106" s="229"/>
      <c r="L106" s="235"/>
      <c r="M106" s="236"/>
      <c r="N106" s="237"/>
      <c r="O106" s="237"/>
      <c r="P106" s="237"/>
      <c r="Q106" s="237"/>
      <c r="R106" s="237"/>
      <c r="S106" s="237"/>
      <c r="T106" s="238"/>
      <c r="U106" s="13"/>
      <c r="V106" s="13"/>
      <c r="W106" s="13"/>
      <c r="X106" s="13"/>
      <c r="Y106" s="13"/>
      <c r="Z106" s="13"/>
      <c r="AA106" s="13"/>
      <c r="AB106" s="13"/>
      <c r="AC106" s="13"/>
      <c r="AD106" s="13"/>
      <c r="AE106" s="13"/>
      <c r="AT106" s="239" t="s">
        <v>184</v>
      </c>
      <c r="AU106" s="239" t="s">
        <v>80</v>
      </c>
      <c r="AV106" s="13" t="s">
        <v>80</v>
      </c>
      <c r="AW106" s="13" t="s">
        <v>32</v>
      </c>
      <c r="AX106" s="13" t="s">
        <v>71</v>
      </c>
      <c r="AY106" s="239" t="s">
        <v>175</v>
      </c>
    </row>
    <row r="107" s="15" customFormat="1">
      <c r="A107" s="15"/>
      <c r="B107" s="261"/>
      <c r="C107" s="262"/>
      <c r="D107" s="230" t="s">
        <v>184</v>
      </c>
      <c r="E107" s="263" t="s">
        <v>19</v>
      </c>
      <c r="F107" s="264" t="s">
        <v>905</v>
      </c>
      <c r="G107" s="262"/>
      <c r="H107" s="263" t="s">
        <v>19</v>
      </c>
      <c r="I107" s="265"/>
      <c r="J107" s="262"/>
      <c r="K107" s="262"/>
      <c r="L107" s="266"/>
      <c r="M107" s="267"/>
      <c r="N107" s="268"/>
      <c r="O107" s="268"/>
      <c r="P107" s="268"/>
      <c r="Q107" s="268"/>
      <c r="R107" s="268"/>
      <c r="S107" s="268"/>
      <c r="T107" s="269"/>
      <c r="U107" s="15"/>
      <c r="V107" s="15"/>
      <c r="W107" s="15"/>
      <c r="X107" s="15"/>
      <c r="Y107" s="15"/>
      <c r="Z107" s="15"/>
      <c r="AA107" s="15"/>
      <c r="AB107" s="15"/>
      <c r="AC107" s="15"/>
      <c r="AD107" s="15"/>
      <c r="AE107" s="15"/>
      <c r="AT107" s="270" t="s">
        <v>184</v>
      </c>
      <c r="AU107" s="270" t="s">
        <v>80</v>
      </c>
      <c r="AV107" s="15" t="s">
        <v>78</v>
      </c>
      <c r="AW107" s="15" t="s">
        <v>32</v>
      </c>
      <c r="AX107" s="15" t="s">
        <v>71</v>
      </c>
      <c r="AY107" s="270" t="s">
        <v>175</v>
      </c>
    </row>
    <row r="108" s="13" customFormat="1">
      <c r="A108" s="13"/>
      <c r="B108" s="228"/>
      <c r="C108" s="229"/>
      <c r="D108" s="230" t="s">
        <v>184</v>
      </c>
      <c r="E108" s="231" t="s">
        <v>19</v>
      </c>
      <c r="F108" s="232" t="s">
        <v>906</v>
      </c>
      <c r="G108" s="229"/>
      <c r="H108" s="233">
        <v>0.624</v>
      </c>
      <c r="I108" s="234"/>
      <c r="J108" s="229"/>
      <c r="K108" s="229"/>
      <c r="L108" s="235"/>
      <c r="M108" s="236"/>
      <c r="N108" s="237"/>
      <c r="O108" s="237"/>
      <c r="P108" s="237"/>
      <c r="Q108" s="237"/>
      <c r="R108" s="237"/>
      <c r="S108" s="237"/>
      <c r="T108" s="238"/>
      <c r="U108" s="13"/>
      <c r="V108" s="13"/>
      <c r="W108" s="13"/>
      <c r="X108" s="13"/>
      <c r="Y108" s="13"/>
      <c r="Z108" s="13"/>
      <c r="AA108" s="13"/>
      <c r="AB108" s="13"/>
      <c r="AC108" s="13"/>
      <c r="AD108" s="13"/>
      <c r="AE108" s="13"/>
      <c r="AT108" s="239" t="s">
        <v>184</v>
      </c>
      <c r="AU108" s="239" t="s">
        <v>80</v>
      </c>
      <c r="AV108" s="13" t="s">
        <v>80</v>
      </c>
      <c r="AW108" s="13" t="s">
        <v>32</v>
      </c>
      <c r="AX108" s="13" t="s">
        <v>71</v>
      </c>
      <c r="AY108" s="239" t="s">
        <v>175</v>
      </c>
    </row>
    <row r="109" s="15" customFormat="1">
      <c r="A109" s="15"/>
      <c r="B109" s="261"/>
      <c r="C109" s="262"/>
      <c r="D109" s="230" t="s">
        <v>184</v>
      </c>
      <c r="E109" s="263" t="s">
        <v>19</v>
      </c>
      <c r="F109" s="264" t="s">
        <v>907</v>
      </c>
      <c r="G109" s="262"/>
      <c r="H109" s="263" t="s">
        <v>19</v>
      </c>
      <c r="I109" s="265"/>
      <c r="J109" s="262"/>
      <c r="K109" s="262"/>
      <c r="L109" s="266"/>
      <c r="M109" s="267"/>
      <c r="N109" s="268"/>
      <c r="O109" s="268"/>
      <c r="P109" s="268"/>
      <c r="Q109" s="268"/>
      <c r="R109" s="268"/>
      <c r="S109" s="268"/>
      <c r="T109" s="269"/>
      <c r="U109" s="15"/>
      <c r="V109" s="15"/>
      <c r="W109" s="15"/>
      <c r="X109" s="15"/>
      <c r="Y109" s="15"/>
      <c r="Z109" s="15"/>
      <c r="AA109" s="15"/>
      <c r="AB109" s="15"/>
      <c r="AC109" s="15"/>
      <c r="AD109" s="15"/>
      <c r="AE109" s="15"/>
      <c r="AT109" s="270" t="s">
        <v>184</v>
      </c>
      <c r="AU109" s="270" t="s">
        <v>80</v>
      </c>
      <c r="AV109" s="15" t="s">
        <v>78</v>
      </c>
      <c r="AW109" s="15" t="s">
        <v>32</v>
      </c>
      <c r="AX109" s="15" t="s">
        <v>71</v>
      </c>
      <c r="AY109" s="270" t="s">
        <v>175</v>
      </c>
    </row>
    <row r="110" s="13" customFormat="1">
      <c r="A110" s="13"/>
      <c r="B110" s="228"/>
      <c r="C110" s="229"/>
      <c r="D110" s="230" t="s">
        <v>184</v>
      </c>
      <c r="E110" s="231" t="s">
        <v>19</v>
      </c>
      <c r="F110" s="232" t="s">
        <v>908</v>
      </c>
      <c r="G110" s="229"/>
      <c r="H110" s="233">
        <v>0.30199999999999999</v>
      </c>
      <c r="I110" s="234"/>
      <c r="J110" s="229"/>
      <c r="K110" s="229"/>
      <c r="L110" s="235"/>
      <c r="M110" s="236"/>
      <c r="N110" s="237"/>
      <c r="O110" s="237"/>
      <c r="P110" s="237"/>
      <c r="Q110" s="237"/>
      <c r="R110" s="237"/>
      <c r="S110" s="237"/>
      <c r="T110" s="238"/>
      <c r="U110" s="13"/>
      <c r="V110" s="13"/>
      <c r="W110" s="13"/>
      <c r="X110" s="13"/>
      <c r="Y110" s="13"/>
      <c r="Z110" s="13"/>
      <c r="AA110" s="13"/>
      <c r="AB110" s="13"/>
      <c r="AC110" s="13"/>
      <c r="AD110" s="13"/>
      <c r="AE110" s="13"/>
      <c r="AT110" s="239" t="s">
        <v>184</v>
      </c>
      <c r="AU110" s="239" t="s">
        <v>80</v>
      </c>
      <c r="AV110" s="13" t="s">
        <v>80</v>
      </c>
      <c r="AW110" s="13" t="s">
        <v>32</v>
      </c>
      <c r="AX110" s="13" t="s">
        <v>71</v>
      </c>
      <c r="AY110" s="239" t="s">
        <v>175</v>
      </c>
    </row>
    <row r="111" s="15" customFormat="1">
      <c r="A111" s="15"/>
      <c r="B111" s="261"/>
      <c r="C111" s="262"/>
      <c r="D111" s="230" t="s">
        <v>184</v>
      </c>
      <c r="E111" s="263" t="s">
        <v>19</v>
      </c>
      <c r="F111" s="264" t="s">
        <v>909</v>
      </c>
      <c r="G111" s="262"/>
      <c r="H111" s="263" t="s">
        <v>19</v>
      </c>
      <c r="I111" s="265"/>
      <c r="J111" s="262"/>
      <c r="K111" s="262"/>
      <c r="L111" s="266"/>
      <c r="M111" s="267"/>
      <c r="N111" s="268"/>
      <c r="O111" s="268"/>
      <c r="P111" s="268"/>
      <c r="Q111" s="268"/>
      <c r="R111" s="268"/>
      <c r="S111" s="268"/>
      <c r="T111" s="269"/>
      <c r="U111" s="15"/>
      <c r="V111" s="15"/>
      <c r="W111" s="15"/>
      <c r="X111" s="15"/>
      <c r="Y111" s="15"/>
      <c r="Z111" s="15"/>
      <c r="AA111" s="15"/>
      <c r="AB111" s="15"/>
      <c r="AC111" s="15"/>
      <c r="AD111" s="15"/>
      <c r="AE111" s="15"/>
      <c r="AT111" s="270" t="s">
        <v>184</v>
      </c>
      <c r="AU111" s="270" t="s">
        <v>80</v>
      </c>
      <c r="AV111" s="15" t="s">
        <v>78</v>
      </c>
      <c r="AW111" s="15" t="s">
        <v>32</v>
      </c>
      <c r="AX111" s="15" t="s">
        <v>71</v>
      </c>
      <c r="AY111" s="270" t="s">
        <v>175</v>
      </c>
    </row>
    <row r="112" s="13" customFormat="1">
      <c r="A112" s="13"/>
      <c r="B112" s="228"/>
      <c r="C112" s="229"/>
      <c r="D112" s="230" t="s">
        <v>184</v>
      </c>
      <c r="E112" s="231" t="s">
        <v>19</v>
      </c>
      <c r="F112" s="232" t="s">
        <v>910</v>
      </c>
      <c r="G112" s="229"/>
      <c r="H112" s="233">
        <v>0.085999999999999993</v>
      </c>
      <c r="I112" s="234"/>
      <c r="J112" s="229"/>
      <c r="K112" s="229"/>
      <c r="L112" s="235"/>
      <c r="M112" s="236"/>
      <c r="N112" s="237"/>
      <c r="O112" s="237"/>
      <c r="P112" s="237"/>
      <c r="Q112" s="237"/>
      <c r="R112" s="237"/>
      <c r="S112" s="237"/>
      <c r="T112" s="238"/>
      <c r="U112" s="13"/>
      <c r="V112" s="13"/>
      <c r="W112" s="13"/>
      <c r="X112" s="13"/>
      <c r="Y112" s="13"/>
      <c r="Z112" s="13"/>
      <c r="AA112" s="13"/>
      <c r="AB112" s="13"/>
      <c r="AC112" s="13"/>
      <c r="AD112" s="13"/>
      <c r="AE112" s="13"/>
      <c r="AT112" s="239" t="s">
        <v>184</v>
      </c>
      <c r="AU112" s="239" t="s">
        <v>80</v>
      </c>
      <c r="AV112" s="13" t="s">
        <v>80</v>
      </c>
      <c r="AW112" s="13" t="s">
        <v>32</v>
      </c>
      <c r="AX112" s="13" t="s">
        <v>71</v>
      </c>
      <c r="AY112" s="239" t="s">
        <v>175</v>
      </c>
    </row>
    <row r="113" s="15" customFormat="1">
      <c r="A113" s="15"/>
      <c r="B113" s="261"/>
      <c r="C113" s="262"/>
      <c r="D113" s="230" t="s">
        <v>184</v>
      </c>
      <c r="E113" s="263" t="s">
        <v>19</v>
      </c>
      <c r="F113" s="264" t="s">
        <v>911</v>
      </c>
      <c r="G113" s="262"/>
      <c r="H113" s="263" t="s">
        <v>19</v>
      </c>
      <c r="I113" s="265"/>
      <c r="J113" s="262"/>
      <c r="K113" s="262"/>
      <c r="L113" s="266"/>
      <c r="M113" s="267"/>
      <c r="N113" s="268"/>
      <c r="O113" s="268"/>
      <c r="P113" s="268"/>
      <c r="Q113" s="268"/>
      <c r="R113" s="268"/>
      <c r="S113" s="268"/>
      <c r="T113" s="269"/>
      <c r="U113" s="15"/>
      <c r="V113" s="15"/>
      <c r="W113" s="15"/>
      <c r="X113" s="15"/>
      <c r="Y113" s="15"/>
      <c r="Z113" s="15"/>
      <c r="AA113" s="15"/>
      <c r="AB113" s="15"/>
      <c r="AC113" s="15"/>
      <c r="AD113" s="15"/>
      <c r="AE113" s="15"/>
      <c r="AT113" s="270" t="s">
        <v>184</v>
      </c>
      <c r="AU113" s="270" t="s">
        <v>80</v>
      </c>
      <c r="AV113" s="15" t="s">
        <v>78</v>
      </c>
      <c r="AW113" s="15" t="s">
        <v>32</v>
      </c>
      <c r="AX113" s="15" t="s">
        <v>71</v>
      </c>
      <c r="AY113" s="270" t="s">
        <v>175</v>
      </c>
    </row>
    <row r="114" s="13" customFormat="1">
      <c r="A114" s="13"/>
      <c r="B114" s="228"/>
      <c r="C114" s="229"/>
      <c r="D114" s="230" t="s">
        <v>184</v>
      </c>
      <c r="E114" s="231" t="s">
        <v>19</v>
      </c>
      <c r="F114" s="232" t="s">
        <v>912</v>
      </c>
      <c r="G114" s="229"/>
      <c r="H114" s="233">
        <v>0.048000000000000001</v>
      </c>
      <c r="I114" s="234"/>
      <c r="J114" s="229"/>
      <c r="K114" s="229"/>
      <c r="L114" s="235"/>
      <c r="M114" s="236"/>
      <c r="N114" s="237"/>
      <c r="O114" s="237"/>
      <c r="P114" s="237"/>
      <c r="Q114" s="237"/>
      <c r="R114" s="237"/>
      <c r="S114" s="237"/>
      <c r="T114" s="238"/>
      <c r="U114" s="13"/>
      <c r="V114" s="13"/>
      <c r="W114" s="13"/>
      <c r="X114" s="13"/>
      <c r="Y114" s="13"/>
      <c r="Z114" s="13"/>
      <c r="AA114" s="13"/>
      <c r="AB114" s="13"/>
      <c r="AC114" s="13"/>
      <c r="AD114" s="13"/>
      <c r="AE114" s="13"/>
      <c r="AT114" s="239" t="s">
        <v>184</v>
      </c>
      <c r="AU114" s="239" t="s">
        <v>80</v>
      </c>
      <c r="AV114" s="13" t="s">
        <v>80</v>
      </c>
      <c r="AW114" s="13" t="s">
        <v>32</v>
      </c>
      <c r="AX114" s="13" t="s">
        <v>71</v>
      </c>
      <c r="AY114" s="239" t="s">
        <v>175</v>
      </c>
    </row>
    <row r="115" s="15" customFormat="1">
      <c r="A115" s="15"/>
      <c r="B115" s="261"/>
      <c r="C115" s="262"/>
      <c r="D115" s="230" t="s">
        <v>184</v>
      </c>
      <c r="E115" s="263" t="s">
        <v>19</v>
      </c>
      <c r="F115" s="264" t="s">
        <v>913</v>
      </c>
      <c r="G115" s="262"/>
      <c r="H115" s="263" t="s">
        <v>19</v>
      </c>
      <c r="I115" s="265"/>
      <c r="J115" s="262"/>
      <c r="K115" s="262"/>
      <c r="L115" s="266"/>
      <c r="M115" s="267"/>
      <c r="N115" s="268"/>
      <c r="O115" s="268"/>
      <c r="P115" s="268"/>
      <c r="Q115" s="268"/>
      <c r="R115" s="268"/>
      <c r="S115" s="268"/>
      <c r="T115" s="269"/>
      <c r="U115" s="15"/>
      <c r="V115" s="15"/>
      <c r="W115" s="15"/>
      <c r="X115" s="15"/>
      <c r="Y115" s="15"/>
      <c r="Z115" s="15"/>
      <c r="AA115" s="15"/>
      <c r="AB115" s="15"/>
      <c r="AC115" s="15"/>
      <c r="AD115" s="15"/>
      <c r="AE115" s="15"/>
      <c r="AT115" s="270" t="s">
        <v>184</v>
      </c>
      <c r="AU115" s="270" t="s">
        <v>80</v>
      </c>
      <c r="AV115" s="15" t="s">
        <v>78</v>
      </c>
      <c r="AW115" s="15" t="s">
        <v>32</v>
      </c>
      <c r="AX115" s="15" t="s">
        <v>71</v>
      </c>
      <c r="AY115" s="270" t="s">
        <v>175</v>
      </c>
    </row>
    <row r="116" s="13" customFormat="1">
      <c r="A116" s="13"/>
      <c r="B116" s="228"/>
      <c r="C116" s="229"/>
      <c r="D116" s="230" t="s">
        <v>184</v>
      </c>
      <c r="E116" s="231" t="s">
        <v>19</v>
      </c>
      <c r="F116" s="232" t="s">
        <v>914</v>
      </c>
      <c r="G116" s="229"/>
      <c r="H116" s="233">
        <v>0.78900000000000003</v>
      </c>
      <c r="I116" s="234"/>
      <c r="J116" s="229"/>
      <c r="K116" s="229"/>
      <c r="L116" s="235"/>
      <c r="M116" s="236"/>
      <c r="N116" s="237"/>
      <c r="O116" s="237"/>
      <c r="P116" s="237"/>
      <c r="Q116" s="237"/>
      <c r="R116" s="237"/>
      <c r="S116" s="237"/>
      <c r="T116" s="238"/>
      <c r="U116" s="13"/>
      <c r="V116" s="13"/>
      <c r="W116" s="13"/>
      <c r="X116" s="13"/>
      <c r="Y116" s="13"/>
      <c r="Z116" s="13"/>
      <c r="AA116" s="13"/>
      <c r="AB116" s="13"/>
      <c r="AC116" s="13"/>
      <c r="AD116" s="13"/>
      <c r="AE116" s="13"/>
      <c r="AT116" s="239" t="s">
        <v>184</v>
      </c>
      <c r="AU116" s="239" t="s">
        <v>80</v>
      </c>
      <c r="AV116" s="13" t="s">
        <v>80</v>
      </c>
      <c r="AW116" s="13" t="s">
        <v>32</v>
      </c>
      <c r="AX116" s="13" t="s">
        <v>71</v>
      </c>
      <c r="AY116" s="239" t="s">
        <v>175</v>
      </c>
    </row>
    <row r="117" s="15" customFormat="1">
      <c r="A117" s="15"/>
      <c r="B117" s="261"/>
      <c r="C117" s="262"/>
      <c r="D117" s="230" t="s">
        <v>184</v>
      </c>
      <c r="E117" s="263" t="s">
        <v>19</v>
      </c>
      <c r="F117" s="264" t="s">
        <v>915</v>
      </c>
      <c r="G117" s="262"/>
      <c r="H117" s="263" t="s">
        <v>19</v>
      </c>
      <c r="I117" s="265"/>
      <c r="J117" s="262"/>
      <c r="K117" s="262"/>
      <c r="L117" s="266"/>
      <c r="M117" s="267"/>
      <c r="N117" s="268"/>
      <c r="O117" s="268"/>
      <c r="P117" s="268"/>
      <c r="Q117" s="268"/>
      <c r="R117" s="268"/>
      <c r="S117" s="268"/>
      <c r="T117" s="269"/>
      <c r="U117" s="15"/>
      <c r="V117" s="15"/>
      <c r="W117" s="15"/>
      <c r="X117" s="15"/>
      <c r="Y117" s="15"/>
      <c r="Z117" s="15"/>
      <c r="AA117" s="15"/>
      <c r="AB117" s="15"/>
      <c r="AC117" s="15"/>
      <c r="AD117" s="15"/>
      <c r="AE117" s="15"/>
      <c r="AT117" s="270" t="s">
        <v>184</v>
      </c>
      <c r="AU117" s="270" t="s">
        <v>80</v>
      </c>
      <c r="AV117" s="15" t="s">
        <v>78</v>
      </c>
      <c r="AW117" s="15" t="s">
        <v>32</v>
      </c>
      <c r="AX117" s="15" t="s">
        <v>71</v>
      </c>
      <c r="AY117" s="270" t="s">
        <v>175</v>
      </c>
    </row>
    <row r="118" s="13" customFormat="1">
      <c r="A118" s="13"/>
      <c r="B118" s="228"/>
      <c r="C118" s="229"/>
      <c r="D118" s="230" t="s">
        <v>184</v>
      </c>
      <c r="E118" s="231" t="s">
        <v>19</v>
      </c>
      <c r="F118" s="232" t="s">
        <v>897</v>
      </c>
      <c r="G118" s="229"/>
      <c r="H118" s="233">
        <v>0.25</v>
      </c>
      <c r="I118" s="234"/>
      <c r="J118" s="229"/>
      <c r="K118" s="229"/>
      <c r="L118" s="235"/>
      <c r="M118" s="236"/>
      <c r="N118" s="237"/>
      <c r="O118" s="237"/>
      <c r="P118" s="237"/>
      <c r="Q118" s="237"/>
      <c r="R118" s="237"/>
      <c r="S118" s="237"/>
      <c r="T118" s="238"/>
      <c r="U118" s="13"/>
      <c r="V118" s="13"/>
      <c r="W118" s="13"/>
      <c r="X118" s="13"/>
      <c r="Y118" s="13"/>
      <c r="Z118" s="13"/>
      <c r="AA118" s="13"/>
      <c r="AB118" s="13"/>
      <c r="AC118" s="13"/>
      <c r="AD118" s="13"/>
      <c r="AE118" s="13"/>
      <c r="AT118" s="239" t="s">
        <v>184</v>
      </c>
      <c r="AU118" s="239" t="s">
        <v>80</v>
      </c>
      <c r="AV118" s="13" t="s">
        <v>80</v>
      </c>
      <c r="AW118" s="13" t="s">
        <v>32</v>
      </c>
      <c r="AX118" s="13" t="s">
        <v>71</v>
      </c>
      <c r="AY118" s="239" t="s">
        <v>175</v>
      </c>
    </row>
    <row r="119" s="15" customFormat="1">
      <c r="A119" s="15"/>
      <c r="B119" s="261"/>
      <c r="C119" s="262"/>
      <c r="D119" s="230" t="s">
        <v>184</v>
      </c>
      <c r="E119" s="263" t="s">
        <v>19</v>
      </c>
      <c r="F119" s="264" t="s">
        <v>916</v>
      </c>
      <c r="G119" s="262"/>
      <c r="H119" s="263" t="s">
        <v>19</v>
      </c>
      <c r="I119" s="265"/>
      <c r="J119" s="262"/>
      <c r="K119" s="262"/>
      <c r="L119" s="266"/>
      <c r="M119" s="267"/>
      <c r="N119" s="268"/>
      <c r="O119" s="268"/>
      <c r="P119" s="268"/>
      <c r="Q119" s="268"/>
      <c r="R119" s="268"/>
      <c r="S119" s="268"/>
      <c r="T119" s="269"/>
      <c r="U119" s="15"/>
      <c r="V119" s="15"/>
      <c r="W119" s="15"/>
      <c r="X119" s="15"/>
      <c r="Y119" s="15"/>
      <c r="Z119" s="15"/>
      <c r="AA119" s="15"/>
      <c r="AB119" s="15"/>
      <c r="AC119" s="15"/>
      <c r="AD119" s="15"/>
      <c r="AE119" s="15"/>
      <c r="AT119" s="270" t="s">
        <v>184</v>
      </c>
      <c r="AU119" s="270" t="s">
        <v>80</v>
      </c>
      <c r="AV119" s="15" t="s">
        <v>78</v>
      </c>
      <c r="AW119" s="15" t="s">
        <v>32</v>
      </c>
      <c r="AX119" s="15" t="s">
        <v>71</v>
      </c>
      <c r="AY119" s="270" t="s">
        <v>175</v>
      </c>
    </row>
    <row r="120" s="13" customFormat="1">
      <c r="A120" s="13"/>
      <c r="B120" s="228"/>
      <c r="C120" s="229"/>
      <c r="D120" s="230" t="s">
        <v>184</v>
      </c>
      <c r="E120" s="231" t="s">
        <v>19</v>
      </c>
      <c r="F120" s="232" t="s">
        <v>917</v>
      </c>
      <c r="G120" s="229"/>
      <c r="H120" s="233">
        <v>0.94199999999999995</v>
      </c>
      <c r="I120" s="234"/>
      <c r="J120" s="229"/>
      <c r="K120" s="229"/>
      <c r="L120" s="235"/>
      <c r="M120" s="236"/>
      <c r="N120" s="237"/>
      <c r="O120" s="237"/>
      <c r="P120" s="237"/>
      <c r="Q120" s="237"/>
      <c r="R120" s="237"/>
      <c r="S120" s="237"/>
      <c r="T120" s="238"/>
      <c r="U120" s="13"/>
      <c r="V120" s="13"/>
      <c r="W120" s="13"/>
      <c r="X120" s="13"/>
      <c r="Y120" s="13"/>
      <c r="Z120" s="13"/>
      <c r="AA120" s="13"/>
      <c r="AB120" s="13"/>
      <c r="AC120" s="13"/>
      <c r="AD120" s="13"/>
      <c r="AE120" s="13"/>
      <c r="AT120" s="239" t="s">
        <v>184</v>
      </c>
      <c r="AU120" s="239" t="s">
        <v>80</v>
      </c>
      <c r="AV120" s="13" t="s">
        <v>80</v>
      </c>
      <c r="AW120" s="13" t="s">
        <v>32</v>
      </c>
      <c r="AX120" s="13" t="s">
        <v>71</v>
      </c>
      <c r="AY120" s="239" t="s">
        <v>175</v>
      </c>
    </row>
    <row r="121" s="14" customFormat="1">
      <c r="A121" s="14"/>
      <c r="B121" s="240"/>
      <c r="C121" s="241"/>
      <c r="D121" s="230" t="s">
        <v>184</v>
      </c>
      <c r="E121" s="242" t="s">
        <v>19</v>
      </c>
      <c r="F121" s="243" t="s">
        <v>190</v>
      </c>
      <c r="G121" s="241"/>
      <c r="H121" s="244">
        <v>4.6159999999999997</v>
      </c>
      <c r="I121" s="245"/>
      <c r="J121" s="241"/>
      <c r="K121" s="241"/>
      <c r="L121" s="246"/>
      <c r="M121" s="247"/>
      <c r="N121" s="248"/>
      <c r="O121" s="248"/>
      <c r="P121" s="248"/>
      <c r="Q121" s="248"/>
      <c r="R121" s="248"/>
      <c r="S121" s="248"/>
      <c r="T121" s="249"/>
      <c r="U121" s="14"/>
      <c r="V121" s="14"/>
      <c r="W121" s="14"/>
      <c r="X121" s="14"/>
      <c r="Y121" s="14"/>
      <c r="Z121" s="14"/>
      <c r="AA121" s="14"/>
      <c r="AB121" s="14"/>
      <c r="AC121" s="14"/>
      <c r="AD121" s="14"/>
      <c r="AE121" s="14"/>
      <c r="AT121" s="250" t="s">
        <v>184</v>
      </c>
      <c r="AU121" s="250" t="s">
        <v>80</v>
      </c>
      <c r="AV121" s="14" t="s">
        <v>118</v>
      </c>
      <c r="AW121" s="14" t="s">
        <v>32</v>
      </c>
      <c r="AX121" s="14" t="s">
        <v>78</v>
      </c>
      <c r="AY121" s="250" t="s">
        <v>175</v>
      </c>
    </row>
    <row r="122" s="2" customFormat="1" ht="37.8" customHeight="1">
      <c r="A122" s="39"/>
      <c r="B122" s="40"/>
      <c r="C122" s="215" t="s">
        <v>80</v>
      </c>
      <c r="D122" s="215" t="s">
        <v>178</v>
      </c>
      <c r="E122" s="216" t="s">
        <v>918</v>
      </c>
      <c r="F122" s="217" t="s">
        <v>919</v>
      </c>
      <c r="G122" s="218" t="s">
        <v>181</v>
      </c>
      <c r="H122" s="219">
        <v>0.113</v>
      </c>
      <c r="I122" s="220"/>
      <c r="J122" s="221">
        <f>ROUND(I122*H122,2)</f>
        <v>0</v>
      </c>
      <c r="K122" s="217" t="s">
        <v>182</v>
      </c>
      <c r="L122" s="45"/>
      <c r="M122" s="222" t="s">
        <v>19</v>
      </c>
      <c r="N122" s="223" t="s">
        <v>42</v>
      </c>
      <c r="O122" s="85"/>
      <c r="P122" s="224">
        <f>O122*H122</f>
        <v>0</v>
      </c>
      <c r="Q122" s="224">
        <v>0</v>
      </c>
      <c r="R122" s="224">
        <f>Q122*H122</f>
        <v>0</v>
      </c>
      <c r="S122" s="224">
        <v>0</v>
      </c>
      <c r="T122" s="225">
        <f>S122*H122</f>
        <v>0</v>
      </c>
      <c r="U122" s="39"/>
      <c r="V122" s="39"/>
      <c r="W122" s="39"/>
      <c r="X122" s="39"/>
      <c r="Y122" s="39"/>
      <c r="Z122" s="39"/>
      <c r="AA122" s="39"/>
      <c r="AB122" s="39"/>
      <c r="AC122" s="39"/>
      <c r="AD122" s="39"/>
      <c r="AE122" s="39"/>
      <c r="AR122" s="226" t="s">
        <v>118</v>
      </c>
      <c r="AT122" s="226" t="s">
        <v>178</v>
      </c>
      <c r="AU122" s="226" t="s">
        <v>80</v>
      </c>
      <c r="AY122" s="18" t="s">
        <v>175</v>
      </c>
      <c r="BE122" s="227">
        <f>IF(N122="základní",J122,0)</f>
        <v>0</v>
      </c>
      <c r="BF122" s="227">
        <f>IF(N122="snížená",J122,0)</f>
        <v>0</v>
      </c>
      <c r="BG122" s="227">
        <f>IF(N122="zákl. přenesená",J122,0)</f>
        <v>0</v>
      </c>
      <c r="BH122" s="227">
        <f>IF(N122="sníž. přenesená",J122,0)</f>
        <v>0</v>
      </c>
      <c r="BI122" s="227">
        <f>IF(N122="nulová",J122,0)</f>
        <v>0</v>
      </c>
      <c r="BJ122" s="18" t="s">
        <v>78</v>
      </c>
      <c r="BK122" s="227">
        <f>ROUND(I122*H122,2)</f>
        <v>0</v>
      </c>
      <c r="BL122" s="18" t="s">
        <v>118</v>
      </c>
      <c r="BM122" s="226" t="s">
        <v>920</v>
      </c>
    </row>
    <row r="123" s="15" customFormat="1">
      <c r="A123" s="15"/>
      <c r="B123" s="261"/>
      <c r="C123" s="262"/>
      <c r="D123" s="230" t="s">
        <v>184</v>
      </c>
      <c r="E123" s="263" t="s">
        <v>19</v>
      </c>
      <c r="F123" s="264" t="s">
        <v>921</v>
      </c>
      <c r="G123" s="262"/>
      <c r="H123" s="263" t="s">
        <v>19</v>
      </c>
      <c r="I123" s="265"/>
      <c r="J123" s="262"/>
      <c r="K123" s="262"/>
      <c r="L123" s="266"/>
      <c r="M123" s="267"/>
      <c r="N123" s="268"/>
      <c r="O123" s="268"/>
      <c r="P123" s="268"/>
      <c r="Q123" s="268"/>
      <c r="R123" s="268"/>
      <c r="S123" s="268"/>
      <c r="T123" s="269"/>
      <c r="U123" s="15"/>
      <c r="V123" s="15"/>
      <c r="W123" s="15"/>
      <c r="X123" s="15"/>
      <c r="Y123" s="15"/>
      <c r="Z123" s="15"/>
      <c r="AA123" s="15"/>
      <c r="AB123" s="15"/>
      <c r="AC123" s="15"/>
      <c r="AD123" s="15"/>
      <c r="AE123" s="15"/>
      <c r="AT123" s="270" t="s">
        <v>184</v>
      </c>
      <c r="AU123" s="270" t="s">
        <v>80</v>
      </c>
      <c r="AV123" s="15" t="s">
        <v>78</v>
      </c>
      <c r="AW123" s="15" t="s">
        <v>32</v>
      </c>
      <c r="AX123" s="15" t="s">
        <v>71</v>
      </c>
      <c r="AY123" s="270" t="s">
        <v>175</v>
      </c>
    </row>
    <row r="124" s="13" customFormat="1">
      <c r="A124" s="13"/>
      <c r="B124" s="228"/>
      <c r="C124" s="229"/>
      <c r="D124" s="230" t="s">
        <v>184</v>
      </c>
      <c r="E124" s="231" t="s">
        <v>19</v>
      </c>
      <c r="F124" s="232" t="s">
        <v>922</v>
      </c>
      <c r="G124" s="229"/>
      <c r="H124" s="233">
        <v>0.113</v>
      </c>
      <c r="I124" s="234"/>
      <c r="J124" s="229"/>
      <c r="K124" s="229"/>
      <c r="L124" s="235"/>
      <c r="M124" s="236"/>
      <c r="N124" s="237"/>
      <c r="O124" s="237"/>
      <c r="P124" s="237"/>
      <c r="Q124" s="237"/>
      <c r="R124" s="237"/>
      <c r="S124" s="237"/>
      <c r="T124" s="238"/>
      <c r="U124" s="13"/>
      <c r="V124" s="13"/>
      <c r="W124" s="13"/>
      <c r="X124" s="13"/>
      <c r="Y124" s="13"/>
      <c r="Z124" s="13"/>
      <c r="AA124" s="13"/>
      <c r="AB124" s="13"/>
      <c r="AC124" s="13"/>
      <c r="AD124" s="13"/>
      <c r="AE124" s="13"/>
      <c r="AT124" s="239" t="s">
        <v>184</v>
      </c>
      <c r="AU124" s="239" t="s">
        <v>80</v>
      </c>
      <c r="AV124" s="13" t="s">
        <v>80</v>
      </c>
      <c r="AW124" s="13" t="s">
        <v>32</v>
      </c>
      <c r="AX124" s="13" t="s">
        <v>71</v>
      </c>
      <c r="AY124" s="239" t="s">
        <v>175</v>
      </c>
    </row>
    <row r="125" s="14" customFormat="1">
      <c r="A125" s="14"/>
      <c r="B125" s="240"/>
      <c r="C125" s="241"/>
      <c r="D125" s="230" t="s">
        <v>184</v>
      </c>
      <c r="E125" s="242" t="s">
        <v>19</v>
      </c>
      <c r="F125" s="243" t="s">
        <v>190</v>
      </c>
      <c r="G125" s="241"/>
      <c r="H125" s="244">
        <v>0.113</v>
      </c>
      <c r="I125" s="245"/>
      <c r="J125" s="241"/>
      <c r="K125" s="241"/>
      <c r="L125" s="246"/>
      <c r="M125" s="247"/>
      <c r="N125" s="248"/>
      <c r="O125" s="248"/>
      <c r="P125" s="248"/>
      <c r="Q125" s="248"/>
      <c r="R125" s="248"/>
      <c r="S125" s="248"/>
      <c r="T125" s="249"/>
      <c r="U125" s="14"/>
      <c r="V125" s="14"/>
      <c r="W125" s="14"/>
      <c r="X125" s="14"/>
      <c r="Y125" s="14"/>
      <c r="Z125" s="14"/>
      <c r="AA125" s="14"/>
      <c r="AB125" s="14"/>
      <c r="AC125" s="14"/>
      <c r="AD125" s="14"/>
      <c r="AE125" s="14"/>
      <c r="AT125" s="250" t="s">
        <v>184</v>
      </c>
      <c r="AU125" s="250" t="s">
        <v>80</v>
      </c>
      <c r="AV125" s="14" t="s">
        <v>118</v>
      </c>
      <c r="AW125" s="14" t="s">
        <v>32</v>
      </c>
      <c r="AX125" s="14" t="s">
        <v>78</v>
      </c>
      <c r="AY125" s="250" t="s">
        <v>175</v>
      </c>
    </row>
    <row r="126" s="2" customFormat="1" ht="37.8" customHeight="1">
      <c r="A126" s="39"/>
      <c r="B126" s="40"/>
      <c r="C126" s="215" t="s">
        <v>87</v>
      </c>
      <c r="D126" s="215" t="s">
        <v>178</v>
      </c>
      <c r="E126" s="216" t="s">
        <v>923</v>
      </c>
      <c r="F126" s="217" t="s">
        <v>924</v>
      </c>
      <c r="G126" s="218" t="s">
        <v>212</v>
      </c>
      <c r="H126" s="219">
        <v>1321</v>
      </c>
      <c r="I126" s="220"/>
      <c r="J126" s="221">
        <f>ROUND(I126*H126,2)</f>
        <v>0</v>
      </c>
      <c r="K126" s="217" t="s">
        <v>182</v>
      </c>
      <c r="L126" s="45"/>
      <c r="M126" s="222" t="s">
        <v>19</v>
      </c>
      <c r="N126" s="223" t="s">
        <v>42</v>
      </c>
      <c r="O126" s="85"/>
      <c r="P126" s="224">
        <f>O126*H126</f>
        <v>0</v>
      </c>
      <c r="Q126" s="224">
        <v>0</v>
      </c>
      <c r="R126" s="224">
        <f>Q126*H126</f>
        <v>0</v>
      </c>
      <c r="S126" s="224">
        <v>0</v>
      </c>
      <c r="T126" s="225">
        <f>S126*H126</f>
        <v>0</v>
      </c>
      <c r="U126" s="39"/>
      <c r="V126" s="39"/>
      <c r="W126" s="39"/>
      <c r="X126" s="39"/>
      <c r="Y126" s="39"/>
      <c r="Z126" s="39"/>
      <c r="AA126" s="39"/>
      <c r="AB126" s="39"/>
      <c r="AC126" s="39"/>
      <c r="AD126" s="39"/>
      <c r="AE126" s="39"/>
      <c r="AR126" s="226" t="s">
        <v>118</v>
      </c>
      <c r="AT126" s="226" t="s">
        <v>178</v>
      </c>
      <c r="AU126" s="226" t="s">
        <v>80</v>
      </c>
      <c r="AY126" s="18" t="s">
        <v>175</v>
      </c>
      <c r="BE126" s="227">
        <f>IF(N126="základní",J126,0)</f>
        <v>0</v>
      </c>
      <c r="BF126" s="227">
        <f>IF(N126="snížená",J126,0)</f>
        <v>0</v>
      </c>
      <c r="BG126" s="227">
        <f>IF(N126="zákl. přenesená",J126,0)</f>
        <v>0</v>
      </c>
      <c r="BH126" s="227">
        <f>IF(N126="sníž. přenesená",J126,0)</f>
        <v>0</v>
      </c>
      <c r="BI126" s="227">
        <f>IF(N126="nulová",J126,0)</f>
        <v>0</v>
      </c>
      <c r="BJ126" s="18" t="s">
        <v>78</v>
      </c>
      <c r="BK126" s="227">
        <f>ROUND(I126*H126,2)</f>
        <v>0</v>
      </c>
      <c r="BL126" s="18" t="s">
        <v>118</v>
      </c>
      <c r="BM126" s="226" t="s">
        <v>925</v>
      </c>
    </row>
    <row r="127" s="13" customFormat="1">
      <c r="A127" s="13"/>
      <c r="B127" s="228"/>
      <c r="C127" s="229"/>
      <c r="D127" s="230" t="s">
        <v>184</v>
      </c>
      <c r="E127" s="231" t="s">
        <v>19</v>
      </c>
      <c r="F127" s="232" t="s">
        <v>926</v>
      </c>
      <c r="G127" s="229"/>
      <c r="H127" s="233">
        <v>1321</v>
      </c>
      <c r="I127" s="234"/>
      <c r="J127" s="229"/>
      <c r="K127" s="229"/>
      <c r="L127" s="235"/>
      <c r="M127" s="236"/>
      <c r="N127" s="237"/>
      <c r="O127" s="237"/>
      <c r="P127" s="237"/>
      <c r="Q127" s="237"/>
      <c r="R127" s="237"/>
      <c r="S127" s="237"/>
      <c r="T127" s="238"/>
      <c r="U127" s="13"/>
      <c r="V127" s="13"/>
      <c r="W127" s="13"/>
      <c r="X127" s="13"/>
      <c r="Y127" s="13"/>
      <c r="Z127" s="13"/>
      <c r="AA127" s="13"/>
      <c r="AB127" s="13"/>
      <c r="AC127" s="13"/>
      <c r="AD127" s="13"/>
      <c r="AE127" s="13"/>
      <c r="AT127" s="239" t="s">
        <v>184</v>
      </c>
      <c r="AU127" s="239" t="s">
        <v>80</v>
      </c>
      <c r="AV127" s="13" t="s">
        <v>80</v>
      </c>
      <c r="AW127" s="13" t="s">
        <v>32</v>
      </c>
      <c r="AX127" s="13" t="s">
        <v>71</v>
      </c>
      <c r="AY127" s="239" t="s">
        <v>175</v>
      </c>
    </row>
    <row r="128" s="14" customFormat="1">
      <c r="A128" s="14"/>
      <c r="B128" s="240"/>
      <c r="C128" s="241"/>
      <c r="D128" s="230" t="s">
        <v>184</v>
      </c>
      <c r="E128" s="242" t="s">
        <v>19</v>
      </c>
      <c r="F128" s="243" t="s">
        <v>190</v>
      </c>
      <c r="G128" s="241"/>
      <c r="H128" s="244">
        <v>1321</v>
      </c>
      <c r="I128" s="245"/>
      <c r="J128" s="241"/>
      <c r="K128" s="241"/>
      <c r="L128" s="246"/>
      <c r="M128" s="247"/>
      <c r="N128" s="248"/>
      <c r="O128" s="248"/>
      <c r="P128" s="248"/>
      <c r="Q128" s="248"/>
      <c r="R128" s="248"/>
      <c r="S128" s="248"/>
      <c r="T128" s="249"/>
      <c r="U128" s="14"/>
      <c r="V128" s="14"/>
      <c r="W128" s="14"/>
      <c r="X128" s="14"/>
      <c r="Y128" s="14"/>
      <c r="Z128" s="14"/>
      <c r="AA128" s="14"/>
      <c r="AB128" s="14"/>
      <c r="AC128" s="14"/>
      <c r="AD128" s="14"/>
      <c r="AE128" s="14"/>
      <c r="AT128" s="250" t="s">
        <v>184</v>
      </c>
      <c r="AU128" s="250" t="s">
        <v>80</v>
      </c>
      <c r="AV128" s="14" t="s">
        <v>118</v>
      </c>
      <c r="AW128" s="14" t="s">
        <v>32</v>
      </c>
      <c r="AX128" s="14" t="s">
        <v>78</v>
      </c>
      <c r="AY128" s="250" t="s">
        <v>175</v>
      </c>
    </row>
    <row r="129" s="2" customFormat="1" ht="24.15" customHeight="1">
      <c r="A129" s="39"/>
      <c r="B129" s="40"/>
      <c r="C129" s="215" t="s">
        <v>118</v>
      </c>
      <c r="D129" s="215" t="s">
        <v>178</v>
      </c>
      <c r="E129" s="216" t="s">
        <v>645</v>
      </c>
      <c r="F129" s="217" t="s">
        <v>646</v>
      </c>
      <c r="G129" s="218" t="s">
        <v>244</v>
      </c>
      <c r="H129" s="219">
        <v>9</v>
      </c>
      <c r="I129" s="220"/>
      <c r="J129" s="221">
        <f>ROUND(I129*H129,2)</f>
        <v>0</v>
      </c>
      <c r="K129" s="217" t="s">
        <v>182</v>
      </c>
      <c r="L129" s="45"/>
      <c r="M129" s="222" t="s">
        <v>19</v>
      </c>
      <c r="N129" s="223" t="s">
        <v>42</v>
      </c>
      <c r="O129" s="85"/>
      <c r="P129" s="224">
        <f>O129*H129</f>
        <v>0</v>
      </c>
      <c r="Q129" s="224">
        <v>0</v>
      </c>
      <c r="R129" s="224">
        <f>Q129*H129</f>
        <v>0</v>
      </c>
      <c r="S129" s="224">
        <v>0</v>
      </c>
      <c r="T129" s="225">
        <f>S129*H129</f>
        <v>0</v>
      </c>
      <c r="U129" s="39"/>
      <c r="V129" s="39"/>
      <c r="W129" s="39"/>
      <c r="X129" s="39"/>
      <c r="Y129" s="39"/>
      <c r="Z129" s="39"/>
      <c r="AA129" s="39"/>
      <c r="AB129" s="39"/>
      <c r="AC129" s="39"/>
      <c r="AD129" s="39"/>
      <c r="AE129" s="39"/>
      <c r="AR129" s="226" t="s">
        <v>118</v>
      </c>
      <c r="AT129" s="226" t="s">
        <v>178</v>
      </c>
      <c r="AU129" s="226" t="s">
        <v>80</v>
      </c>
      <c r="AY129" s="18" t="s">
        <v>175</v>
      </c>
      <c r="BE129" s="227">
        <f>IF(N129="základní",J129,0)</f>
        <v>0</v>
      </c>
      <c r="BF129" s="227">
        <f>IF(N129="snížená",J129,0)</f>
        <v>0</v>
      </c>
      <c r="BG129" s="227">
        <f>IF(N129="zákl. přenesená",J129,0)</f>
        <v>0</v>
      </c>
      <c r="BH129" s="227">
        <f>IF(N129="sníž. přenesená",J129,0)</f>
        <v>0</v>
      </c>
      <c r="BI129" s="227">
        <f>IF(N129="nulová",J129,0)</f>
        <v>0</v>
      </c>
      <c r="BJ129" s="18" t="s">
        <v>78</v>
      </c>
      <c r="BK129" s="227">
        <f>ROUND(I129*H129,2)</f>
        <v>0</v>
      </c>
      <c r="BL129" s="18" t="s">
        <v>118</v>
      </c>
      <c r="BM129" s="226" t="s">
        <v>927</v>
      </c>
    </row>
    <row r="130" s="13" customFormat="1">
      <c r="A130" s="13"/>
      <c r="B130" s="228"/>
      <c r="C130" s="229"/>
      <c r="D130" s="230" t="s">
        <v>184</v>
      </c>
      <c r="E130" s="231" t="s">
        <v>19</v>
      </c>
      <c r="F130" s="232" t="s">
        <v>928</v>
      </c>
      <c r="G130" s="229"/>
      <c r="H130" s="233">
        <v>9</v>
      </c>
      <c r="I130" s="234"/>
      <c r="J130" s="229"/>
      <c r="K130" s="229"/>
      <c r="L130" s="235"/>
      <c r="M130" s="236"/>
      <c r="N130" s="237"/>
      <c r="O130" s="237"/>
      <c r="P130" s="237"/>
      <c r="Q130" s="237"/>
      <c r="R130" s="237"/>
      <c r="S130" s="237"/>
      <c r="T130" s="238"/>
      <c r="U130" s="13"/>
      <c r="V130" s="13"/>
      <c r="W130" s="13"/>
      <c r="X130" s="13"/>
      <c r="Y130" s="13"/>
      <c r="Z130" s="13"/>
      <c r="AA130" s="13"/>
      <c r="AB130" s="13"/>
      <c r="AC130" s="13"/>
      <c r="AD130" s="13"/>
      <c r="AE130" s="13"/>
      <c r="AT130" s="239" t="s">
        <v>184</v>
      </c>
      <c r="AU130" s="239" t="s">
        <v>80</v>
      </c>
      <c r="AV130" s="13" t="s">
        <v>80</v>
      </c>
      <c r="AW130" s="13" t="s">
        <v>32</v>
      </c>
      <c r="AX130" s="13" t="s">
        <v>78</v>
      </c>
      <c r="AY130" s="239" t="s">
        <v>175</v>
      </c>
    </row>
    <row r="131" s="2" customFormat="1" ht="33" customHeight="1">
      <c r="A131" s="39"/>
      <c r="B131" s="40"/>
      <c r="C131" s="215" t="s">
        <v>176</v>
      </c>
      <c r="D131" s="215" t="s">
        <v>178</v>
      </c>
      <c r="E131" s="216" t="s">
        <v>252</v>
      </c>
      <c r="F131" s="217" t="s">
        <v>253</v>
      </c>
      <c r="G131" s="218" t="s">
        <v>244</v>
      </c>
      <c r="H131" s="219">
        <v>76</v>
      </c>
      <c r="I131" s="220"/>
      <c r="J131" s="221">
        <f>ROUND(I131*H131,2)</f>
        <v>0</v>
      </c>
      <c r="K131" s="217" t="s">
        <v>19</v>
      </c>
      <c r="L131" s="45"/>
      <c r="M131" s="222" t="s">
        <v>19</v>
      </c>
      <c r="N131" s="223" t="s">
        <v>42</v>
      </c>
      <c r="O131" s="85"/>
      <c r="P131" s="224">
        <f>O131*H131</f>
        <v>0</v>
      </c>
      <c r="Q131" s="224">
        <v>0</v>
      </c>
      <c r="R131" s="224">
        <f>Q131*H131</f>
        <v>0</v>
      </c>
      <c r="S131" s="224">
        <v>0</v>
      </c>
      <c r="T131" s="225">
        <f>S131*H131</f>
        <v>0</v>
      </c>
      <c r="U131" s="39"/>
      <c r="V131" s="39"/>
      <c r="W131" s="39"/>
      <c r="X131" s="39"/>
      <c r="Y131" s="39"/>
      <c r="Z131" s="39"/>
      <c r="AA131" s="39"/>
      <c r="AB131" s="39"/>
      <c r="AC131" s="39"/>
      <c r="AD131" s="39"/>
      <c r="AE131" s="39"/>
      <c r="AR131" s="226" t="s">
        <v>929</v>
      </c>
      <c r="AT131" s="226" t="s">
        <v>178</v>
      </c>
      <c r="AU131" s="226" t="s">
        <v>80</v>
      </c>
      <c r="AY131" s="18" t="s">
        <v>175</v>
      </c>
      <c r="BE131" s="227">
        <f>IF(N131="základní",J131,0)</f>
        <v>0</v>
      </c>
      <c r="BF131" s="227">
        <f>IF(N131="snížená",J131,0)</f>
        <v>0</v>
      </c>
      <c r="BG131" s="227">
        <f>IF(N131="zákl. přenesená",J131,0)</f>
        <v>0</v>
      </c>
      <c r="BH131" s="227">
        <f>IF(N131="sníž. přenesená",J131,0)</f>
        <v>0</v>
      </c>
      <c r="BI131" s="227">
        <f>IF(N131="nulová",J131,0)</f>
        <v>0</v>
      </c>
      <c r="BJ131" s="18" t="s">
        <v>78</v>
      </c>
      <c r="BK131" s="227">
        <f>ROUND(I131*H131,2)</f>
        <v>0</v>
      </c>
      <c r="BL131" s="18" t="s">
        <v>929</v>
      </c>
      <c r="BM131" s="226" t="s">
        <v>930</v>
      </c>
    </row>
    <row r="132" s="13" customFormat="1">
      <c r="A132" s="13"/>
      <c r="B132" s="228"/>
      <c r="C132" s="229"/>
      <c r="D132" s="230" t="s">
        <v>184</v>
      </c>
      <c r="E132" s="231" t="s">
        <v>19</v>
      </c>
      <c r="F132" s="232" t="s">
        <v>931</v>
      </c>
      <c r="G132" s="229"/>
      <c r="H132" s="233">
        <v>76</v>
      </c>
      <c r="I132" s="234"/>
      <c r="J132" s="229"/>
      <c r="K132" s="229"/>
      <c r="L132" s="235"/>
      <c r="M132" s="236"/>
      <c r="N132" s="237"/>
      <c r="O132" s="237"/>
      <c r="P132" s="237"/>
      <c r="Q132" s="237"/>
      <c r="R132" s="237"/>
      <c r="S132" s="237"/>
      <c r="T132" s="238"/>
      <c r="U132" s="13"/>
      <c r="V132" s="13"/>
      <c r="W132" s="13"/>
      <c r="X132" s="13"/>
      <c r="Y132" s="13"/>
      <c r="Z132" s="13"/>
      <c r="AA132" s="13"/>
      <c r="AB132" s="13"/>
      <c r="AC132" s="13"/>
      <c r="AD132" s="13"/>
      <c r="AE132" s="13"/>
      <c r="AT132" s="239" t="s">
        <v>184</v>
      </c>
      <c r="AU132" s="239" t="s">
        <v>80</v>
      </c>
      <c r="AV132" s="13" t="s">
        <v>80</v>
      </c>
      <c r="AW132" s="13" t="s">
        <v>32</v>
      </c>
      <c r="AX132" s="13" t="s">
        <v>78</v>
      </c>
      <c r="AY132" s="239" t="s">
        <v>175</v>
      </c>
    </row>
    <row r="133" s="2" customFormat="1" ht="16.5" customHeight="1">
      <c r="A133" s="39"/>
      <c r="B133" s="40"/>
      <c r="C133" s="215" t="s">
        <v>209</v>
      </c>
      <c r="D133" s="215" t="s">
        <v>178</v>
      </c>
      <c r="E133" s="216" t="s">
        <v>257</v>
      </c>
      <c r="F133" s="217" t="s">
        <v>258</v>
      </c>
      <c r="G133" s="218" t="s">
        <v>244</v>
      </c>
      <c r="H133" s="219">
        <v>76</v>
      </c>
      <c r="I133" s="220"/>
      <c r="J133" s="221">
        <f>ROUND(I133*H133,2)</f>
        <v>0</v>
      </c>
      <c r="K133" s="217" t="s">
        <v>19</v>
      </c>
      <c r="L133" s="45"/>
      <c r="M133" s="222" t="s">
        <v>19</v>
      </c>
      <c r="N133" s="223" t="s">
        <v>42</v>
      </c>
      <c r="O133" s="85"/>
      <c r="P133" s="224">
        <f>O133*H133</f>
        <v>0</v>
      </c>
      <c r="Q133" s="224">
        <v>0</v>
      </c>
      <c r="R133" s="224">
        <f>Q133*H133</f>
        <v>0</v>
      </c>
      <c r="S133" s="224">
        <v>0</v>
      </c>
      <c r="T133" s="225">
        <f>S133*H133</f>
        <v>0</v>
      </c>
      <c r="U133" s="39"/>
      <c r="V133" s="39"/>
      <c r="W133" s="39"/>
      <c r="X133" s="39"/>
      <c r="Y133" s="39"/>
      <c r="Z133" s="39"/>
      <c r="AA133" s="39"/>
      <c r="AB133" s="39"/>
      <c r="AC133" s="39"/>
      <c r="AD133" s="39"/>
      <c r="AE133" s="39"/>
      <c r="AR133" s="226" t="s">
        <v>929</v>
      </c>
      <c r="AT133" s="226" t="s">
        <v>178</v>
      </c>
      <c r="AU133" s="226" t="s">
        <v>80</v>
      </c>
      <c r="AY133" s="18" t="s">
        <v>175</v>
      </c>
      <c r="BE133" s="227">
        <f>IF(N133="základní",J133,0)</f>
        <v>0</v>
      </c>
      <c r="BF133" s="227">
        <f>IF(N133="snížená",J133,0)</f>
        <v>0</v>
      </c>
      <c r="BG133" s="227">
        <f>IF(N133="zákl. přenesená",J133,0)</f>
        <v>0</v>
      </c>
      <c r="BH133" s="227">
        <f>IF(N133="sníž. přenesená",J133,0)</f>
        <v>0</v>
      </c>
      <c r="BI133" s="227">
        <f>IF(N133="nulová",J133,0)</f>
        <v>0</v>
      </c>
      <c r="BJ133" s="18" t="s">
        <v>78</v>
      </c>
      <c r="BK133" s="227">
        <f>ROUND(I133*H133,2)</f>
        <v>0</v>
      </c>
      <c r="BL133" s="18" t="s">
        <v>929</v>
      </c>
      <c r="BM133" s="226" t="s">
        <v>932</v>
      </c>
    </row>
    <row r="134" s="13" customFormat="1">
      <c r="A134" s="13"/>
      <c r="B134" s="228"/>
      <c r="C134" s="229"/>
      <c r="D134" s="230" t="s">
        <v>184</v>
      </c>
      <c r="E134" s="231" t="s">
        <v>19</v>
      </c>
      <c r="F134" s="232" t="s">
        <v>931</v>
      </c>
      <c r="G134" s="229"/>
      <c r="H134" s="233">
        <v>76</v>
      </c>
      <c r="I134" s="234"/>
      <c r="J134" s="229"/>
      <c r="K134" s="229"/>
      <c r="L134" s="235"/>
      <c r="M134" s="236"/>
      <c r="N134" s="237"/>
      <c r="O134" s="237"/>
      <c r="P134" s="237"/>
      <c r="Q134" s="237"/>
      <c r="R134" s="237"/>
      <c r="S134" s="237"/>
      <c r="T134" s="238"/>
      <c r="U134" s="13"/>
      <c r="V134" s="13"/>
      <c r="W134" s="13"/>
      <c r="X134" s="13"/>
      <c r="Y134" s="13"/>
      <c r="Z134" s="13"/>
      <c r="AA134" s="13"/>
      <c r="AB134" s="13"/>
      <c r="AC134" s="13"/>
      <c r="AD134" s="13"/>
      <c r="AE134" s="13"/>
      <c r="AT134" s="239" t="s">
        <v>184</v>
      </c>
      <c r="AU134" s="239" t="s">
        <v>80</v>
      </c>
      <c r="AV134" s="13" t="s">
        <v>80</v>
      </c>
      <c r="AW134" s="13" t="s">
        <v>32</v>
      </c>
      <c r="AX134" s="13" t="s">
        <v>78</v>
      </c>
      <c r="AY134" s="239" t="s">
        <v>175</v>
      </c>
    </row>
    <row r="135" s="2" customFormat="1" ht="37.8" customHeight="1">
      <c r="A135" s="39"/>
      <c r="B135" s="40"/>
      <c r="C135" s="215" t="s">
        <v>214</v>
      </c>
      <c r="D135" s="215" t="s">
        <v>178</v>
      </c>
      <c r="E135" s="216" t="s">
        <v>933</v>
      </c>
      <c r="F135" s="217" t="s">
        <v>934</v>
      </c>
      <c r="G135" s="218" t="s">
        <v>196</v>
      </c>
      <c r="H135" s="219">
        <v>40</v>
      </c>
      <c r="I135" s="220"/>
      <c r="J135" s="221">
        <f>ROUND(I135*H135,2)</f>
        <v>0</v>
      </c>
      <c r="K135" s="217" t="s">
        <v>182</v>
      </c>
      <c r="L135" s="45"/>
      <c r="M135" s="222" t="s">
        <v>19</v>
      </c>
      <c r="N135" s="223" t="s">
        <v>42</v>
      </c>
      <c r="O135" s="85"/>
      <c r="P135" s="224">
        <f>O135*H135</f>
        <v>0</v>
      </c>
      <c r="Q135" s="224">
        <v>0</v>
      </c>
      <c r="R135" s="224">
        <f>Q135*H135</f>
        <v>0</v>
      </c>
      <c r="S135" s="224">
        <v>0</v>
      </c>
      <c r="T135" s="225">
        <f>S135*H135</f>
        <v>0</v>
      </c>
      <c r="U135" s="39"/>
      <c r="V135" s="39"/>
      <c r="W135" s="39"/>
      <c r="X135" s="39"/>
      <c r="Y135" s="39"/>
      <c r="Z135" s="39"/>
      <c r="AA135" s="39"/>
      <c r="AB135" s="39"/>
      <c r="AC135" s="39"/>
      <c r="AD135" s="39"/>
      <c r="AE135" s="39"/>
      <c r="AR135" s="226" t="s">
        <v>929</v>
      </c>
      <c r="AT135" s="226" t="s">
        <v>178</v>
      </c>
      <c r="AU135" s="226" t="s">
        <v>80</v>
      </c>
      <c r="AY135" s="18" t="s">
        <v>175</v>
      </c>
      <c r="BE135" s="227">
        <f>IF(N135="základní",J135,0)</f>
        <v>0</v>
      </c>
      <c r="BF135" s="227">
        <f>IF(N135="snížená",J135,0)</f>
        <v>0</v>
      </c>
      <c r="BG135" s="227">
        <f>IF(N135="zákl. přenesená",J135,0)</f>
        <v>0</v>
      </c>
      <c r="BH135" s="227">
        <f>IF(N135="sníž. přenesená",J135,0)</f>
        <v>0</v>
      </c>
      <c r="BI135" s="227">
        <f>IF(N135="nulová",J135,0)</f>
        <v>0</v>
      </c>
      <c r="BJ135" s="18" t="s">
        <v>78</v>
      </c>
      <c r="BK135" s="227">
        <f>ROUND(I135*H135,2)</f>
        <v>0</v>
      </c>
      <c r="BL135" s="18" t="s">
        <v>929</v>
      </c>
      <c r="BM135" s="226" t="s">
        <v>935</v>
      </c>
    </row>
    <row r="136" s="13" customFormat="1">
      <c r="A136" s="13"/>
      <c r="B136" s="228"/>
      <c r="C136" s="229"/>
      <c r="D136" s="230" t="s">
        <v>184</v>
      </c>
      <c r="E136" s="231" t="s">
        <v>19</v>
      </c>
      <c r="F136" s="232" t="s">
        <v>936</v>
      </c>
      <c r="G136" s="229"/>
      <c r="H136" s="233">
        <v>40</v>
      </c>
      <c r="I136" s="234"/>
      <c r="J136" s="229"/>
      <c r="K136" s="229"/>
      <c r="L136" s="235"/>
      <c r="M136" s="236"/>
      <c r="N136" s="237"/>
      <c r="O136" s="237"/>
      <c r="P136" s="237"/>
      <c r="Q136" s="237"/>
      <c r="R136" s="237"/>
      <c r="S136" s="237"/>
      <c r="T136" s="238"/>
      <c r="U136" s="13"/>
      <c r="V136" s="13"/>
      <c r="W136" s="13"/>
      <c r="X136" s="13"/>
      <c r="Y136" s="13"/>
      <c r="Z136" s="13"/>
      <c r="AA136" s="13"/>
      <c r="AB136" s="13"/>
      <c r="AC136" s="13"/>
      <c r="AD136" s="13"/>
      <c r="AE136" s="13"/>
      <c r="AT136" s="239" t="s">
        <v>184</v>
      </c>
      <c r="AU136" s="239" t="s">
        <v>80</v>
      </c>
      <c r="AV136" s="13" t="s">
        <v>80</v>
      </c>
      <c r="AW136" s="13" t="s">
        <v>32</v>
      </c>
      <c r="AX136" s="13" t="s">
        <v>78</v>
      </c>
      <c r="AY136" s="239" t="s">
        <v>175</v>
      </c>
    </row>
    <row r="137" s="2" customFormat="1" ht="33" customHeight="1">
      <c r="A137" s="39"/>
      <c r="B137" s="40"/>
      <c r="C137" s="215" t="s">
        <v>203</v>
      </c>
      <c r="D137" s="215" t="s">
        <v>178</v>
      </c>
      <c r="E137" s="216" t="s">
        <v>937</v>
      </c>
      <c r="F137" s="217" t="s">
        <v>938</v>
      </c>
      <c r="G137" s="218" t="s">
        <v>396</v>
      </c>
      <c r="H137" s="219">
        <v>444</v>
      </c>
      <c r="I137" s="220"/>
      <c r="J137" s="221">
        <f>ROUND(I137*H137,2)</f>
        <v>0</v>
      </c>
      <c r="K137" s="217" t="s">
        <v>182</v>
      </c>
      <c r="L137" s="45"/>
      <c r="M137" s="222" t="s">
        <v>19</v>
      </c>
      <c r="N137" s="223" t="s">
        <v>42</v>
      </c>
      <c r="O137" s="85"/>
      <c r="P137" s="224">
        <f>O137*H137</f>
        <v>0</v>
      </c>
      <c r="Q137" s="224">
        <v>0</v>
      </c>
      <c r="R137" s="224">
        <f>Q137*H137</f>
        <v>0</v>
      </c>
      <c r="S137" s="224">
        <v>0</v>
      </c>
      <c r="T137" s="225">
        <f>S137*H137</f>
        <v>0</v>
      </c>
      <c r="U137" s="39"/>
      <c r="V137" s="39"/>
      <c r="W137" s="39"/>
      <c r="X137" s="39"/>
      <c r="Y137" s="39"/>
      <c r="Z137" s="39"/>
      <c r="AA137" s="39"/>
      <c r="AB137" s="39"/>
      <c r="AC137" s="39"/>
      <c r="AD137" s="39"/>
      <c r="AE137" s="39"/>
      <c r="AR137" s="226" t="s">
        <v>929</v>
      </c>
      <c r="AT137" s="226" t="s">
        <v>178</v>
      </c>
      <c r="AU137" s="226" t="s">
        <v>80</v>
      </c>
      <c r="AY137" s="18" t="s">
        <v>175</v>
      </c>
      <c r="BE137" s="227">
        <f>IF(N137="základní",J137,0)</f>
        <v>0</v>
      </c>
      <c r="BF137" s="227">
        <f>IF(N137="snížená",J137,0)</f>
        <v>0</v>
      </c>
      <c r="BG137" s="227">
        <f>IF(N137="zákl. přenesená",J137,0)</f>
        <v>0</v>
      </c>
      <c r="BH137" s="227">
        <f>IF(N137="sníž. přenesená",J137,0)</f>
        <v>0</v>
      </c>
      <c r="BI137" s="227">
        <f>IF(N137="nulová",J137,0)</f>
        <v>0</v>
      </c>
      <c r="BJ137" s="18" t="s">
        <v>78</v>
      </c>
      <c r="BK137" s="227">
        <f>ROUND(I137*H137,2)</f>
        <v>0</v>
      </c>
      <c r="BL137" s="18" t="s">
        <v>929</v>
      </c>
      <c r="BM137" s="226" t="s">
        <v>939</v>
      </c>
    </row>
    <row r="138" s="2" customFormat="1" ht="37.8" customHeight="1">
      <c r="A138" s="39"/>
      <c r="B138" s="40"/>
      <c r="C138" s="215" t="s">
        <v>227</v>
      </c>
      <c r="D138" s="215" t="s">
        <v>178</v>
      </c>
      <c r="E138" s="216" t="s">
        <v>194</v>
      </c>
      <c r="F138" s="217" t="s">
        <v>195</v>
      </c>
      <c r="G138" s="218" t="s">
        <v>196</v>
      </c>
      <c r="H138" s="219">
        <v>1023</v>
      </c>
      <c r="I138" s="220"/>
      <c r="J138" s="221">
        <f>ROUND(I138*H138,2)</f>
        <v>0</v>
      </c>
      <c r="K138" s="217" t="s">
        <v>182</v>
      </c>
      <c r="L138" s="45"/>
      <c r="M138" s="222" t="s">
        <v>19</v>
      </c>
      <c r="N138" s="223" t="s">
        <v>42</v>
      </c>
      <c r="O138" s="85"/>
      <c r="P138" s="224">
        <f>O138*H138</f>
        <v>0</v>
      </c>
      <c r="Q138" s="224">
        <v>0</v>
      </c>
      <c r="R138" s="224">
        <f>Q138*H138</f>
        <v>0</v>
      </c>
      <c r="S138" s="224">
        <v>0</v>
      </c>
      <c r="T138" s="225">
        <f>S138*H138</f>
        <v>0</v>
      </c>
      <c r="U138" s="39"/>
      <c r="V138" s="39"/>
      <c r="W138" s="39"/>
      <c r="X138" s="39"/>
      <c r="Y138" s="39"/>
      <c r="Z138" s="39"/>
      <c r="AA138" s="39"/>
      <c r="AB138" s="39"/>
      <c r="AC138" s="39"/>
      <c r="AD138" s="39"/>
      <c r="AE138" s="39"/>
      <c r="AR138" s="226" t="s">
        <v>118</v>
      </c>
      <c r="AT138" s="226" t="s">
        <v>178</v>
      </c>
      <c r="AU138" s="226" t="s">
        <v>80</v>
      </c>
      <c r="AY138" s="18" t="s">
        <v>175</v>
      </c>
      <c r="BE138" s="227">
        <f>IF(N138="základní",J138,0)</f>
        <v>0</v>
      </c>
      <c r="BF138" s="227">
        <f>IF(N138="snížená",J138,0)</f>
        <v>0</v>
      </c>
      <c r="BG138" s="227">
        <f>IF(N138="zákl. přenesená",J138,0)</f>
        <v>0</v>
      </c>
      <c r="BH138" s="227">
        <f>IF(N138="sníž. přenesená",J138,0)</f>
        <v>0</v>
      </c>
      <c r="BI138" s="227">
        <f>IF(N138="nulová",J138,0)</f>
        <v>0</v>
      </c>
      <c r="BJ138" s="18" t="s">
        <v>78</v>
      </c>
      <c r="BK138" s="227">
        <f>ROUND(I138*H138,2)</f>
        <v>0</v>
      </c>
      <c r="BL138" s="18" t="s">
        <v>118</v>
      </c>
      <c r="BM138" s="226" t="s">
        <v>940</v>
      </c>
    </row>
    <row r="139" s="13" customFormat="1">
      <c r="A139" s="13"/>
      <c r="B139" s="228"/>
      <c r="C139" s="229"/>
      <c r="D139" s="230" t="s">
        <v>184</v>
      </c>
      <c r="E139" s="231" t="s">
        <v>19</v>
      </c>
      <c r="F139" s="232" t="s">
        <v>941</v>
      </c>
      <c r="G139" s="229"/>
      <c r="H139" s="233">
        <v>1023</v>
      </c>
      <c r="I139" s="234"/>
      <c r="J139" s="229"/>
      <c r="K139" s="229"/>
      <c r="L139" s="235"/>
      <c r="M139" s="236"/>
      <c r="N139" s="237"/>
      <c r="O139" s="237"/>
      <c r="P139" s="237"/>
      <c r="Q139" s="237"/>
      <c r="R139" s="237"/>
      <c r="S139" s="237"/>
      <c r="T139" s="238"/>
      <c r="U139" s="13"/>
      <c r="V139" s="13"/>
      <c r="W139" s="13"/>
      <c r="X139" s="13"/>
      <c r="Y139" s="13"/>
      <c r="Z139" s="13"/>
      <c r="AA139" s="13"/>
      <c r="AB139" s="13"/>
      <c r="AC139" s="13"/>
      <c r="AD139" s="13"/>
      <c r="AE139" s="13"/>
      <c r="AT139" s="239" t="s">
        <v>184</v>
      </c>
      <c r="AU139" s="239" t="s">
        <v>80</v>
      </c>
      <c r="AV139" s="13" t="s">
        <v>80</v>
      </c>
      <c r="AW139" s="13" t="s">
        <v>32</v>
      </c>
      <c r="AX139" s="13" t="s">
        <v>78</v>
      </c>
      <c r="AY139" s="239" t="s">
        <v>175</v>
      </c>
    </row>
    <row r="140" s="2" customFormat="1" ht="16.5" customHeight="1">
      <c r="A140" s="39"/>
      <c r="B140" s="40"/>
      <c r="C140" s="251" t="s">
        <v>113</v>
      </c>
      <c r="D140" s="251" t="s">
        <v>199</v>
      </c>
      <c r="E140" s="252" t="s">
        <v>317</v>
      </c>
      <c r="F140" s="253" t="s">
        <v>318</v>
      </c>
      <c r="G140" s="254" t="s">
        <v>202</v>
      </c>
      <c r="H140" s="255">
        <v>1534.5</v>
      </c>
      <c r="I140" s="256"/>
      <c r="J140" s="257">
        <f>ROUND(I140*H140,2)</f>
        <v>0</v>
      </c>
      <c r="K140" s="253" t="s">
        <v>182</v>
      </c>
      <c r="L140" s="258"/>
      <c r="M140" s="259" t="s">
        <v>19</v>
      </c>
      <c r="N140" s="260" t="s">
        <v>42</v>
      </c>
      <c r="O140" s="85"/>
      <c r="P140" s="224">
        <f>O140*H140</f>
        <v>0</v>
      </c>
      <c r="Q140" s="224">
        <v>1</v>
      </c>
      <c r="R140" s="224">
        <f>Q140*H140</f>
        <v>1534.5</v>
      </c>
      <c r="S140" s="224">
        <v>0</v>
      </c>
      <c r="T140" s="225">
        <f>S140*H140</f>
        <v>0</v>
      </c>
      <c r="U140" s="39"/>
      <c r="V140" s="39"/>
      <c r="W140" s="39"/>
      <c r="X140" s="39"/>
      <c r="Y140" s="39"/>
      <c r="Z140" s="39"/>
      <c r="AA140" s="39"/>
      <c r="AB140" s="39"/>
      <c r="AC140" s="39"/>
      <c r="AD140" s="39"/>
      <c r="AE140" s="39"/>
      <c r="AR140" s="226" t="s">
        <v>203</v>
      </c>
      <c r="AT140" s="226" t="s">
        <v>199</v>
      </c>
      <c r="AU140" s="226" t="s">
        <v>80</v>
      </c>
      <c r="AY140" s="18" t="s">
        <v>175</v>
      </c>
      <c r="BE140" s="227">
        <f>IF(N140="základní",J140,0)</f>
        <v>0</v>
      </c>
      <c r="BF140" s="227">
        <f>IF(N140="snížená",J140,0)</f>
        <v>0</v>
      </c>
      <c r="BG140" s="227">
        <f>IF(N140="zákl. přenesená",J140,0)</f>
        <v>0</v>
      </c>
      <c r="BH140" s="227">
        <f>IF(N140="sníž. přenesená",J140,0)</f>
        <v>0</v>
      </c>
      <c r="BI140" s="227">
        <f>IF(N140="nulová",J140,0)</f>
        <v>0</v>
      </c>
      <c r="BJ140" s="18" t="s">
        <v>78</v>
      </c>
      <c r="BK140" s="227">
        <f>ROUND(I140*H140,2)</f>
        <v>0</v>
      </c>
      <c r="BL140" s="18" t="s">
        <v>118</v>
      </c>
      <c r="BM140" s="226" t="s">
        <v>942</v>
      </c>
    </row>
    <row r="141" s="13" customFormat="1">
      <c r="A141" s="13"/>
      <c r="B141" s="228"/>
      <c r="C141" s="229"/>
      <c r="D141" s="230" t="s">
        <v>184</v>
      </c>
      <c r="E141" s="231" t="s">
        <v>19</v>
      </c>
      <c r="F141" s="232" t="s">
        <v>943</v>
      </c>
      <c r="G141" s="229"/>
      <c r="H141" s="233">
        <v>1534.5</v>
      </c>
      <c r="I141" s="234"/>
      <c r="J141" s="229"/>
      <c r="K141" s="229"/>
      <c r="L141" s="235"/>
      <c r="M141" s="236"/>
      <c r="N141" s="237"/>
      <c r="O141" s="237"/>
      <c r="P141" s="237"/>
      <c r="Q141" s="237"/>
      <c r="R141" s="237"/>
      <c r="S141" s="237"/>
      <c r="T141" s="238"/>
      <c r="U141" s="13"/>
      <c r="V141" s="13"/>
      <c r="W141" s="13"/>
      <c r="X141" s="13"/>
      <c r="Y141" s="13"/>
      <c r="Z141" s="13"/>
      <c r="AA141" s="13"/>
      <c r="AB141" s="13"/>
      <c r="AC141" s="13"/>
      <c r="AD141" s="13"/>
      <c r="AE141" s="13"/>
      <c r="AT141" s="239" t="s">
        <v>184</v>
      </c>
      <c r="AU141" s="239" t="s">
        <v>80</v>
      </c>
      <c r="AV141" s="13" t="s">
        <v>80</v>
      </c>
      <c r="AW141" s="13" t="s">
        <v>32</v>
      </c>
      <c r="AX141" s="13" t="s">
        <v>78</v>
      </c>
      <c r="AY141" s="239" t="s">
        <v>175</v>
      </c>
    </row>
    <row r="142" s="2" customFormat="1" ht="78" customHeight="1">
      <c r="A142" s="39"/>
      <c r="B142" s="40"/>
      <c r="C142" s="215" t="s">
        <v>123</v>
      </c>
      <c r="D142" s="215" t="s">
        <v>178</v>
      </c>
      <c r="E142" s="216" t="s">
        <v>478</v>
      </c>
      <c r="F142" s="217" t="s">
        <v>479</v>
      </c>
      <c r="G142" s="218" t="s">
        <v>202</v>
      </c>
      <c r="H142" s="219">
        <v>1534</v>
      </c>
      <c r="I142" s="220"/>
      <c r="J142" s="221">
        <f>ROUND(I142*H142,2)</f>
        <v>0</v>
      </c>
      <c r="K142" s="217" t="s">
        <v>182</v>
      </c>
      <c r="L142" s="45"/>
      <c r="M142" s="222" t="s">
        <v>19</v>
      </c>
      <c r="N142" s="223" t="s">
        <v>42</v>
      </c>
      <c r="O142" s="85"/>
      <c r="P142" s="224">
        <f>O142*H142</f>
        <v>0</v>
      </c>
      <c r="Q142" s="224">
        <v>0</v>
      </c>
      <c r="R142" s="224">
        <f>Q142*H142</f>
        <v>0</v>
      </c>
      <c r="S142" s="224">
        <v>0</v>
      </c>
      <c r="T142" s="225">
        <f>S142*H142</f>
        <v>0</v>
      </c>
      <c r="U142" s="39"/>
      <c r="V142" s="39"/>
      <c r="W142" s="39"/>
      <c r="X142" s="39"/>
      <c r="Y142" s="39"/>
      <c r="Z142" s="39"/>
      <c r="AA142" s="39"/>
      <c r="AB142" s="39"/>
      <c r="AC142" s="39"/>
      <c r="AD142" s="39"/>
      <c r="AE142" s="39"/>
      <c r="AR142" s="226" t="s">
        <v>118</v>
      </c>
      <c r="AT142" s="226" t="s">
        <v>178</v>
      </c>
      <c r="AU142" s="226" t="s">
        <v>80</v>
      </c>
      <c r="AY142" s="18" t="s">
        <v>175</v>
      </c>
      <c r="BE142" s="227">
        <f>IF(N142="základní",J142,0)</f>
        <v>0</v>
      </c>
      <c r="BF142" s="227">
        <f>IF(N142="snížená",J142,0)</f>
        <v>0</v>
      </c>
      <c r="BG142" s="227">
        <f>IF(N142="zákl. přenesená",J142,0)</f>
        <v>0</v>
      </c>
      <c r="BH142" s="227">
        <f>IF(N142="sníž. přenesená",J142,0)</f>
        <v>0</v>
      </c>
      <c r="BI142" s="227">
        <f>IF(N142="nulová",J142,0)</f>
        <v>0</v>
      </c>
      <c r="BJ142" s="18" t="s">
        <v>78</v>
      </c>
      <c r="BK142" s="227">
        <f>ROUND(I142*H142,2)</f>
        <v>0</v>
      </c>
      <c r="BL142" s="18" t="s">
        <v>118</v>
      </c>
      <c r="BM142" s="226" t="s">
        <v>944</v>
      </c>
    </row>
    <row r="143" s="2" customFormat="1" ht="44.25" customHeight="1">
      <c r="A143" s="39"/>
      <c r="B143" s="40"/>
      <c r="C143" s="215" t="s">
        <v>132</v>
      </c>
      <c r="D143" s="215" t="s">
        <v>178</v>
      </c>
      <c r="E143" s="216" t="s">
        <v>268</v>
      </c>
      <c r="F143" s="217" t="s">
        <v>892</v>
      </c>
      <c r="G143" s="218" t="s">
        <v>244</v>
      </c>
      <c r="H143" s="219">
        <v>2</v>
      </c>
      <c r="I143" s="220"/>
      <c r="J143" s="221">
        <f>ROUND(I143*H143,2)</f>
        <v>0</v>
      </c>
      <c r="K143" s="217" t="s">
        <v>182</v>
      </c>
      <c r="L143" s="45"/>
      <c r="M143" s="222" t="s">
        <v>19</v>
      </c>
      <c r="N143" s="223" t="s">
        <v>42</v>
      </c>
      <c r="O143" s="85"/>
      <c r="P143" s="224">
        <f>O143*H143</f>
        <v>0</v>
      </c>
      <c r="Q143" s="224">
        <v>0</v>
      </c>
      <c r="R143" s="224">
        <f>Q143*H143</f>
        <v>0</v>
      </c>
      <c r="S143" s="224">
        <v>0</v>
      </c>
      <c r="T143" s="225">
        <f>S143*H143</f>
        <v>0</v>
      </c>
      <c r="U143" s="39"/>
      <c r="V143" s="39"/>
      <c r="W143" s="39"/>
      <c r="X143" s="39"/>
      <c r="Y143" s="39"/>
      <c r="Z143" s="39"/>
      <c r="AA143" s="39"/>
      <c r="AB143" s="39"/>
      <c r="AC143" s="39"/>
      <c r="AD143" s="39"/>
      <c r="AE143" s="39"/>
      <c r="AR143" s="226" t="s">
        <v>118</v>
      </c>
      <c r="AT143" s="226" t="s">
        <v>178</v>
      </c>
      <c r="AU143" s="226" t="s">
        <v>80</v>
      </c>
      <c r="AY143" s="18" t="s">
        <v>175</v>
      </c>
      <c r="BE143" s="227">
        <f>IF(N143="základní",J143,0)</f>
        <v>0</v>
      </c>
      <c r="BF143" s="227">
        <f>IF(N143="snížená",J143,0)</f>
        <v>0</v>
      </c>
      <c r="BG143" s="227">
        <f>IF(N143="zákl. přenesená",J143,0)</f>
        <v>0</v>
      </c>
      <c r="BH143" s="227">
        <f>IF(N143="sníž. přenesená",J143,0)</f>
        <v>0</v>
      </c>
      <c r="BI143" s="227">
        <f>IF(N143="nulová",J143,0)</f>
        <v>0</v>
      </c>
      <c r="BJ143" s="18" t="s">
        <v>78</v>
      </c>
      <c r="BK143" s="227">
        <f>ROUND(I143*H143,2)</f>
        <v>0</v>
      </c>
      <c r="BL143" s="18" t="s">
        <v>118</v>
      </c>
      <c r="BM143" s="226" t="s">
        <v>945</v>
      </c>
    </row>
    <row r="144" s="15" customFormat="1">
      <c r="A144" s="15"/>
      <c r="B144" s="261"/>
      <c r="C144" s="262"/>
      <c r="D144" s="230" t="s">
        <v>184</v>
      </c>
      <c r="E144" s="263" t="s">
        <v>19</v>
      </c>
      <c r="F144" s="264" t="s">
        <v>946</v>
      </c>
      <c r="G144" s="262"/>
      <c r="H144" s="263" t="s">
        <v>19</v>
      </c>
      <c r="I144" s="265"/>
      <c r="J144" s="262"/>
      <c r="K144" s="262"/>
      <c r="L144" s="266"/>
      <c r="M144" s="267"/>
      <c r="N144" s="268"/>
      <c r="O144" s="268"/>
      <c r="P144" s="268"/>
      <c r="Q144" s="268"/>
      <c r="R144" s="268"/>
      <c r="S144" s="268"/>
      <c r="T144" s="269"/>
      <c r="U144" s="15"/>
      <c r="V144" s="15"/>
      <c r="W144" s="15"/>
      <c r="X144" s="15"/>
      <c r="Y144" s="15"/>
      <c r="Z144" s="15"/>
      <c r="AA144" s="15"/>
      <c r="AB144" s="15"/>
      <c r="AC144" s="15"/>
      <c r="AD144" s="15"/>
      <c r="AE144" s="15"/>
      <c r="AT144" s="270" t="s">
        <v>184</v>
      </c>
      <c r="AU144" s="270" t="s">
        <v>80</v>
      </c>
      <c r="AV144" s="15" t="s">
        <v>78</v>
      </c>
      <c r="AW144" s="15" t="s">
        <v>32</v>
      </c>
      <c r="AX144" s="15" t="s">
        <v>71</v>
      </c>
      <c r="AY144" s="270" t="s">
        <v>175</v>
      </c>
    </row>
    <row r="145" s="13" customFormat="1">
      <c r="A145" s="13"/>
      <c r="B145" s="228"/>
      <c r="C145" s="229"/>
      <c r="D145" s="230" t="s">
        <v>184</v>
      </c>
      <c r="E145" s="231" t="s">
        <v>19</v>
      </c>
      <c r="F145" s="232" t="s">
        <v>80</v>
      </c>
      <c r="G145" s="229"/>
      <c r="H145" s="233">
        <v>2</v>
      </c>
      <c r="I145" s="234"/>
      <c r="J145" s="229"/>
      <c r="K145" s="229"/>
      <c r="L145" s="235"/>
      <c r="M145" s="271"/>
      <c r="N145" s="272"/>
      <c r="O145" s="272"/>
      <c r="P145" s="272"/>
      <c r="Q145" s="272"/>
      <c r="R145" s="272"/>
      <c r="S145" s="272"/>
      <c r="T145" s="273"/>
      <c r="U145" s="13"/>
      <c r="V145" s="13"/>
      <c r="W145" s="13"/>
      <c r="X145" s="13"/>
      <c r="Y145" s="13"/>
      <c r="Z145" s="13"/>
      <c r="AA145" s="13"/>
      <c r="AB145" s="13"/>
      <c r="AC145" s="13"/>
      <c r="AD145" s="13"/>
      <c r="AE145" s="13"/>
      <c r="AT145" s="239" t="s">
        <v>184</v>
      </c>
      <c r="AU145" s="239" t="s">
        <v>80</v>
      </c>
      <c r="AV145" s="13" t="s">
        <v>80</v>
      </c>
      <c r="AW145" s="13" t="s">
        <v>32</v>
      </c>
      <c r="AX145" s="13" t="s">
        <v>78</v>
      </c>
      <c r="AY145" s="239" t="s">
        <v>175</v>
      </c>
    </row>
    <row r="146" s="2" customFormat="1" ht="6.96" customHeight="1">
      <c r="A146" s="39"/>
      <c r="B146" s="60"/>
      <c r="C146" s="61"/>
      <c r="D146" s="61"/>
      <c r="E146" s="61"/>
      <c r="F146" s="61"/>
      <c r="G146" s="61"/>
      <c r="H146" s="61"/>
      <c r="I146" s="61"/>
      <c r="J146" s="61"/>
      <c r="K146" s="61"/>
      <c r="L146" s="45"/>
      <c r="M146" s="39"/>
      <c r="O146" s="39"/>
      <c r="P146" s="39"/>
      <c r="Q146" s="39"/>
      <c r="R146" s="39"/>
      <c r="S146" s="39"/>
      <c r="T146" s="39"/>
      <c r="U146" s="39"/>
      <c r="V146" s="39"/>
      <c r="W146" s="39"/>
      <c r="X146" s="39"/>
      <c r="Y146" s="39"/>
      <c r="Z146" s="39"/>
      <c r="AA146" s="39"/>
      <c r="AB146" s="39"/>
      <c r="AC146" s="39"/>
      <c r="AD146" s="39"/>
      <c r="AE146" s="39"/>
    </row>
  </sheetData>
  <sheetProtection sheet="1" autoFilter="0" formatColumns="0" formatRows="0" objects="1" scenarios="1" spinCount="100000" saltValue="KnBq/arCFuAJek32J9gc9ex3btAgfGe+QP9mrezhianFer+oURF1Fj4d8P1cCh44aqI+iTzLbzr4Lk6Obs2L2Q==" hashValue="II6fARu4HoLx1Kh7EcmJRi6DS1FA35NtWprPJ3VMTwsFJi0vthySJRUlrti8Jv4E0Gps2rA6iGWbbQunZLZ1eQ==" algorithmName="SHA-512" password="CC35"/>
  <autoFilter ref="C92:K145"/>
  <mergeCells count="15">
    <mergeCell ref="E7:H7"/>
    <mergeCell ref="E11:H11"/>
    <mergeCell ref="E9:H9"/>
    <mergeCell ref="E13:H13"/>
    <mergeCell ref="E22:H22"/>
    <mergeCell ref="E31:H31"/>
    <mergeCell ref="E52:H52"/>
    <mergeCell ref="E56:H56"/>
    <mergeCell ref="E54:H54"/>
    <mergeCell ref="E58:H58"/>
    <mergeCell ref="E79:H79"/>
    <mergeCell ref="E83:H83"/>
    <mergeCell ref="E81:H81"/>
    <mergeCell ref="E85:H8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142</v>
      </c>
    </row>
    <row r="3" s="1" customFormat="1" ht="6.96" customHeight="1">
      <c r="B3" s="140"/>
      <c r="C3" s="141"/>
      <c r="D3" s="141"/>
      <c r="E3" s="141"/>
      <c r="F3" s="141"/>
      <c r="G3" s="141"/>
      <c r="H3" s="141"/>
      <c r="I3" s="141"/>
      <c r="J3" s="141"/>
      <c r="K3" s="141"/>
      <c r="L3" s="21"/>
      <c r="AT3" s="18" t="s">
        <v>80</v>
      </c>
    </row>
    <row r="4" s="1" customFormat="1" ht="24.96" customHeight="1">
      <c r="B4" s="21"/>
      <c r="D4" s="142" t="s">
        <v>147</v>
      </c>
      <c r="L4" s="21"/>
      <c r="M4" s="143" t="s">
        <v>10</v>
      </c>
      <c r="AT4" s="18" t="s">
        <v>4</v>
      </c>
    </row>
    <row r="5" s="1" customFormat="1" ht="6.96" customHeight="1">
      <c r="B5" s="21"/>
      <c r="L5" s="21"/>
    </row>
    <row r="6" s="1" customFormat="1" ht="12" customHeight="1">
      <c r="B6" s="21"/>
      <c r="D6" s="144" t="s">
        <v>16</v>
      </c>
      <c r="L6" s="21"/>
    </row>
    <row r="7" s="1" customFormat="1" ht="16.5" customHeight="1">
      <c r="B7" s="21"/>
      <c r="E7" s="145" t="str">
        <f>'Rekapitulace zakázky'!K6</f>
        <v>Oprava geometrických parametrů koleje 2023 u ST Ústí nad Labem</v>
      </c>
      <c r="F7" s="144"/>
      <c r="G7" s="144"/>
      <c r="H7" s="144"/>
      <c r="L7" s="21"/>
    </row>
    <row r="8">
      <c r="B8" s="21"/>
      <c r="D8" s="144" t="s">
        <v>148</v>
      </c>
      <c r="L8" s="21"/>
    </row>
    <row r="9" s="1" customFormat="1" ht="16.5" customHeight="1">
      <c r="B9" s="21"/>
      <c r="E9" s="145" t="s">
        <v>581</v>
      </c>
      <c r="F9" s="1"/>
      <c r="G9" s="1"/>
      <c r="H9" s="1"/>
      <c r="L9" s="21"/>
    </row>
    <row r="10" s="1" customFormat="1" ht="12" customHeight="1">
      <c r="B10" s="21"/>
      <c r="D10" s="144" t="s">
        <v>150</v>
      </c>
      <c r="L10" s="21"/>
    </row>
    <row r="11" s="2" customFormat="1" ht="16.5" customHeight="1">
      <c r="A11" s="39"/>
      <c r="B11" s="45"/>
      <c r="C11" s="39"/>
      <c r="D11" s="39"/>
      <c r="E11" s="146" t="s">
        <v>151</v>
      </c>
      <c r="F11" s="39"/>
      <c r="G11" s="39"/>
      <c r="H11" s="39"/>
      <c r="I11" s="39"/>
      <c r="J11" s="39"/>
      <c r="K11" s="39"/>
      <c r="L11" s="147"/>
      <c r="S11" s="39"/>
      <c r="T11" s="39"/>
      <c r="U11" s="39"/>
      <c r="V11" s="39"/>
      <c r="W11" s="39"/>
      <c r="X11" s="39"/>
      <c r="Y11" s="39"/>
      <c r="Z11" s="39"/>
      <c r="AA11" s="39"/>
      <c r="AB11" s="39"/>
      <c r="AC11" s="39"/>
      <c r="AD11" s="39"/>
      <c r="AE11" s="39"/>
    </row>
    <row r="12" s="2" customFormat="1" ht="12" customHeight="1">
      <c r="A12" s="39"/>
      <c r="B12" s="45"/>
      <c r="C12" s="39"/>
      <c r="D12" s="144" t="s">
        <v>152</v>
      </c>
      <c r="E12" s="39"/>
      <c r="F12" s="39"/>
      <c r="G12" s="39"/>
      <c r="H12" s="39"/>
      <c r="I12" s="39"/>
      <c r="J12" s="39"/>
      <c r="K12" s="39"/>
      <c r="L12" s="147"/>
      <c r="S12" s="39"/>
      <c r="T12" s="39"/>
      <c r="U12" s="39"/>
      <c r="V12" s="39"/>
      <c r="W12" s="39"/>
      <c r="X12" s="39"/>
      <c r="Y12" s="39"/>
      <c r="Z12" s="39"/>
      <c r="AA12" s="39"/>
      <c r="AB12" s="39"/>
      <c r="AC12" s="39"/>
      <c r="AD12" s="39"/>
      <c r="AE12" s="39"/>
    </row>
    <row r="13" s="2" customFormat="1" ht="16.5" customHeight="1">
      <c r="A13" s="39"/>
      <c r="B13" s="45"/>
      <c r="C13" s="39"/>
      <c r="D13" s="39"/>
      <c r="E13" s="148" t="s">
        <v>947</v>
      </c>
      <c r="F13" s="39"/>
      <c r="G13" s="39"/>
      <c r="H13" s="39"/>
      <c r="I13" s="39"/>
      <c r="J13" s="39"/>
      <c r="K13" s="39"/>
      <c r="L13" s="147"/>
      <c r="S13" s="39"/>
      <c r="T13" s="39"/>
      <c r="U13" s="39"/>
      <c r="V13" s="39"/>
      <c r="W13" s="39"/>
      <c r="X13" s="39"/>
      <c r="Y13" s="39"/>
      <c r="Z13" s="39"/>
      <c r="AA13" s="39"/>
      <c r="AB13" s="39"/>
      <c r="AC13" s="39"/>
      <c r="AD13" s="39"/>
      <c r="AE13" s="39"/>
    </row>
    <row r="14" s="2" customFormat="1">
      <c r="A14" s="39"/>
      <c r="B14" s="45"/>
      <c r="C14" s="39"/>
      <c r="D14" s="39"/>
      <c r="E14" s="39"/>
      <c r="F14" s="39"/>
      <c r="G14" s="39"/>
      <c r="H14" s="39"/>
      <c r="I14" s="39"/>
      <c r="J14" s="39"/>
      <c r="K14" s="39"/>
      <c r="L14" s="147"/>
      <c r="S14" s="39"/>
      <c r="T14" s="39"/>
      <c r="U14" s="39"/>
      <c r="V14" s="39"/>
      <c r="W14" s="39"/>
      <c r="X14" s="39"/>
      <c r="Y14" s="39"/>
      <c r="Z14" s="39"/>
      <c r="AA14" s="39"/>
      <c r="AB14" s="39"/>
      <c r="AC14" s="39"/>
      <c r="AD14" s="39"/>
      <c r="AE14" s="39"/>
    </row>
    <row r="15" s="2" customFormat="1" ht="12" customHeight="1">
      <c r="A15" s="39"/>
      <c r="B15" s="45"/>
      <c r="C15" s="39"/>
      <c r="D15" s="144" t="s">
        <v>18</v>
      </c>
      <c r="E15" s="39"/>
      <c r="F15" s="134" t="s">
        <v>19</v>
      </c>
      <c r="G15" s="39"/>
      <c r="H15" s="39"/>
      <c r="I15" s="144" t="s">
        <v>20</v>
      </c>
      <c r="J15" s="134" t="s">
        <v>19</v>
      </c>
      <c r="K15" s="39"/>
      <c r="L15" s="147"/>
      <c r="S15" s="39"/>
      <c r="T15" s="39"/>
      <c r="U15" s="39"/>
      <c r="V15" s="39"/>
      <c r="W15" s="39"/>
      <c r="X15" s="39"/>
      <c r="Y15" s="39"/>
      <c r="Z15" s="39"/>
      <c r="AA15" s="39"/>
      <c r="AB15" s="39"/>
      <c r="AC15" s="39"/>
      <c r="AD15" s="39"/>
      <c r="AE15" s="39"/>
    </row>
    <row r="16" s="2" customFormat="1" ht="12" customHeight="1">
      <c r="A16" s="39"/>
      <c r="B16" s="45"/>
      <c r="C16" s="39"/>
      <c r="D16" s="144" t="s">
        <v>21</v>
      </c>
      <c r="E16" s="39"/>
      <c r="F16" s="134" t="s">
        <v>22</v>
      </c>
      <c r="G16" s="39"/>
      <c r="H16" s="39"/>
      <c r="I16" s="144" t="s">
        <v>23</v>
      </c>
      <c r="J16" s="149" t="str">
        <f>'Rekapitulace zakázky'!AN8</f>
        <v>21. 2. 2023</v>
      </c>
      <c r="K16" s="39"/>
      <c r="L16" s="147"/>
      <c r="S16" s="39"/>
      <c r="T16" s="39"/>
      <c r="U16" s="39"/>
      <c r="V16" s="39"/>
      <c r="W16" s="39"/>
      <c r="X16" s="39"/>
      <c r="Y16" s="39"/>
      <c r="Z16" s="39"/>
      <c r="AA16" s="39"/>
      <c r="AB16" s="39"/>
      <c r="AC16" s="39"/>
      <c r="AD16" s="39"/>
      <c r="AE16" s="39"/>
    </row>
    <row r="17" s="2" customFormat="1" ht="10.8" customHeight="1">
      <c r="A17" s="39"/>
      <c r="B17" s="45"/>
      <c r="C17" s="39"/>
      <c r="D17" s="39"/>
      <c r="E17" s="39"/>
      <c r="F17" s="39"/>
      <c r="G17" s="39"/>
      <c r="H17" s="39"/>
      <c r="I17" s="39"/>
      <c r="J17" s="39"/>
      <c r="K17" s="39"/>
      <c r="L17" s="147"/>
      <c r="S17" s="39"/>
      <c r="T17" s="39"/>
      <c r="U17" s="39"/>
      <c r="V17" s="39"/>
      <c r="W17" s="39"/>
      <c r="X17" s="39"/>
      <c r="Y17" s="39"/>
      <c r="Z17" s="39"/>
      <c r="AA17" s="39"/>
      <c r="AB17" s="39"/>
      <c r="AC17" s="39"/>
      <c r="AD17" s="39"/>
      <c r="AE17" s="39"/>
    </row>
    <row r="18" s="2" customFormat="1" ht="12" customHeight="1">
      <c r="A18" s="39"/>
      <c r="B18" s="45"/>
      <c r="C18" s="39"/>
      <c r="D18" s="144" t="s">
        <v>25</v>
      </c>
      <c r="E18" s="39"/>
      <c r="F18" s="39"/>
      <c r="G18" s="39"/>
      <c r="H18" s="39"/>
      <c r="I18" s="144" t="s">
        <v>26</v>
      </c>
      <c r="J18" s="134" t="str">
        <f>IF('Rekapitulace zakázky'!AN10="","",'Rekapitulace zakázky'!AN10)</f>
        <v/>
      </c>
      <c r="K18" s="39"/>
      <c r="L18" s="147"/>
      <c r="S18" s="39"/>
      <c r="T18" s="39"/>
      <c r="U18" s="39"/>
      <c r="V18" s="39"/>
      <c r="W18" s="39"/>
      <c r="X18" s="39"/>
      <c r="Y18" s="39"/>
      <c r="Z18" s="39"/>
      <c r="AA18" s="39"/>
      <c r="AB18" s="39"/>
      <c r="AC18" s="39"/>
      <c r="AD18" s="39"/>
      <c r="AE18" s="39"/>
    </row>
    <row r="19" s="2" customFormat="1" ht="18" customHeight="1">
      <c r="A19" s="39"/>
      <c r="B19" s="45"/>
      <c r="C19" s="39"/>
      <c r="D19" s="39"/>
      <c r="E19" s="134" t="str">
        <f>IF('Rekapitulace zakázky'!E11="","",'Rekapitulace zakázky'!E11)</f>
        <v>OŘ Ústí nad Labem</v>
      </c>
      <c r="F19" s="39"/>
      <c r="G19" s="39"/>
      <c r="H19" s="39"/>
      <c r="I19" s="144" t="s">
        <v>28</v>
      </c>
      <c r="J19" s="134" t="str">
        <f>IF('Rekapitulace zakázky'!AN11="","",'Rekapitulace zakázky'!AN11)</f>
        <v/>
      </c>
      <c r="K19" s="39"/>
      <c r="L19" s="147"/>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39"/>
      <c r="J20" s="39"/>
      <c r="K20" s="39"/>
      <c r="L20" s="147"/>
      <c r="S20" s="39"/>
      <c r="T20" s="39"/>
      <c r="U20" s="39"/>
      <c r="V20" s="39"/>
      <c r="W20" s="39"/>
      <c r="X20" s="39"/>
      <c r="Y20" s="39"/>
      <c r="Z20" s="39"/>
      <c r="AA20" s="39"/>
      <c r="AB20" s="39"/>
      <c r="AC20" s="39"/>
      <c r="AD20" s="39"/>
      <c r="AE20" s="39"/>
    </row>
    <row r="21" s="2" customFormat="1" ht="12" customHeight="1">
      <c r="A21" s="39"/>
      <c r="B21" s="45"/>
      <c r="C21" s="39"/>
      <c r="D21" s="144" t="s">
        <v>29</v>
      </c>
      <c r="E21" s="39"/>
      <c r="F21" s="39"/>
      <c r="G21" s="39"/>
      <c r="H21" s="39"/>
      <c r="I21" s="144" t="s">
        <v>26</v>
      </c>
      <c r="J21" s="34" t="str">
        <f>'Rekapitulace zakázky'!AN13</f>
        <v>Vyplň údaj</v>
      </c>
      <c r="K21" s="39"/>
      <c r="L21" s="147"/>
      <c r="S21" s="39"/>
      <c r="T21" s="39"/>
      <c r="U21" s="39"/>
      <c r="V21" s="39"/>
      <c r="W21" s="39"/>
      <c r="X21" s="39"/>
      <c r="Y21" s="39"/>
      <c r="Z21" s="39"/>
      <c r="AA21" s="39"/>
      <c r="AB21" s="39"/>
      <c r="AC21" s="39"/>
      <c r="AD21" s="39"/>
      <c r="AE21" s="39"/>
    </row>
    <row r="22" s="2" customFormat="1" ht="18" customHeight="1">
      <c r="A22" s="39"/>
      <c r="B22" s="45"/>
      <c r="C22" s="39"/>
      <c r="D22" s="39"/>
      <c r="E22" s="34" t="str">
        <f>'Rekapitulace zakázky'!E14</f>
        <v>Vyplň údaj</v>
      </c>
      <c r="F22" s="134"/>
      <c r="G22" s="134"/>
      <c r="H22" s="134"/>
      <c r="I22" s="144" t="s">
        <v>28</v>
      </c>
      <c r="J22" s="34" t="str">
        <f>'Rekapitulace zakázky'!AN14</f>
        <v>Vyplň údaj</v>
      </c>
      <c r="K22" s="39"/>
      <c r="L22" s="147"/>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39"/>
      <c r="J23" s="39"/>
      <c r="K23" s="39"/>
      <c r="L23" s="147"/>
      <c r="S23" s="39"/>
      <c r="T23" s="39"/>
      <c r="U23" s="39"/>
      <c r="V23" s="39"/>
      <c r="W23" s="39"/>
      <c r="X23" s="39"/>
      <c r="Y23" s="39"/>
      <c r="Z23" s="39"/>
      <c r="AA23" s="39"/>
      <c r="AB23" s="39"/>
      <c r="AC23" s="39"/>
      <c r="AD23" s="39"/>
      <c r="AE23" s="39"/>
    </row>
    <row r="24" s="2" customFormat="1" ht="12" customHeight="1">
      <c r="A24" s="39"/>
      <c r="B24" s="45"/>
      <c r="C24" s="39"/>
      <c r="D24" s="144" t="s">
        <v>31</v>
      </c>
      <c r="E24" s="39"/>
      <c r="F24" s="39"/>
      <c r="G24" s="39"/>
      <c r="H24" s="39"/>
      <c r="I24" s="144" t="s">
        <v>26</v>
      </c>
      <c r="J24" s="134" t="str">
        <f>IF('Rekapitulace zakázky'!AN16="","",'Rekapitulace zakázky'!AN16)</f>
        <v/>
      </c>
      <c r="K24" s="39"/>
      <c r="L24" s="147"/>
      <c r="S24" s="39"/>
      <c r="T24" s="39"/>
      <c r="U24" s="39"/>
      <c r="V24" s="39"/>
      <c r="W24" s="39"/>
      <c r="X24" s="39"/>
      <c r="Y24" s="39"/>
      <c r="Z24" s="39"/>
      <c r="AA24" s="39"/>
      <c r="AB24" s="39"/>
      <c r="AC24" s="39"/>
      <c r="AD24" s="39"/>
      <c r="AE24" s="39"/>
    </row>
    <row r="25" s="2" customFormat="1" ht="18" customHeight="1">
      <c r="A25" s="39"/>
      <c r="B25" s="45"/>
      <c r="C25" s="39"/>
      <c r="D25" s="39"/>
      <c r="E25" s="134" t="str">
        <f>IF('Rekapitulace zakázky'!E17="","",'Rekapitulace zakázky'!E17)</f>
        <v xml:space="preserve"> </v>
      </c>
      <c r="F25" s="39"/>
      <c r="G25" s="39"/>
      <c r="H25" s="39"/>
      <c r="I25" s="144" t="s">
        <v>28</v>
      </c>
      <c r="J25" s="134" t="str">
        <f>IF('Rekapitulace zakázky'!AN17="","",'Rekapitulace zakázky'!AN17)</f>
        <v/>
      </c>
      <c r="K25" s="39"/>
      <c r="L25" s="147"/>
      <c r="S25" s="39"/>
      <c r="T25" s="39"/>
      <c r="U25" s="39"/>
      <c r="V25" s="39"/>
      <c r="W25" s="39"/>
      <c r="X25" s="39"/>
      <c r="Y25" s="39"/>
      <c r="Z25" s="39"/>
      <c r="AA25" s="39"/>
      <c r="AB25" s="39"/>
      <c r="AC25" s="39"/>
      <c r="AD25" s="39"/>
      <c r="AE25" s="39"/>
    </row>
    <row r="26" s="2" customFormat="1" ht="6.96" customHeight="1">
      <c r="A26" s="39"/>
      <c r="B26" s="45"/>
      <c r="C26" s="39"/>
      <c r="D26" s="39"/>
      <c r="E26" s="39"/>
      <c r="F26" s="39"/>
      <c r="G26" s="39"/>
      <c r="H26" s="39"/>
      <c r="I26" s="39"/>
      <c r="J26" s="39"/>
      <c r="K26" s="39"/>
      <c r="L26" s="147"/>
      <c r="S26" s="39"/>
      <c r="T26" s="39"/>
      <c r="U26" s="39"/>
      <c r="V26" s="39"/>
      <c r="W26" s="39"/>
      <c r="X26" s="39"/>
      <c r="Y26" s="39"/>
      <c r="Z26" s="39"/>
      <c r="AA26" s="39"/>
      <c r="AB26" s="39"/>
      <c r="AC26" s="39"/>
      <c r="AD26" s="39"/>
      <c r="AE26" s="39"/>
    </row>
    <row r="27" s="2" customFormat="1" ht="12" customHeight="1">
      <c r="A27" s="39"/>
      <c r="B27" s="45"/>
      <c r="C27" s="39"/>
      <c r="D27" s="144" t="s">
        <v>33</v>
      </c>
      <c r="E27" s="39"/>
      <c r="F27" s="39"/>
      <c r="G27" s="39"/>
      <c r="H27" s="39"/>
      <c r="I27" s="144" t="s">
        <v>26</v>
      </c>
      <c r="J27" s="134" t="str">
        <f>IF('Rekapitulace zakázky'!AN19="","",'Rekapitulace zakázky'!AN19)</f>
        <v/>
      </c>
      <c r="K27" s="39"/>
      <c r="L27" s="147"/>
      <c r="S27" s="39"/>
      <c r="T27" s="39"/>
      <c r="U27" s="39"/>
      <c r="V27" s="39"/>
      <c r="W27" s="39"/>
      <c r="X27" s="39"/>
      <c r="Y27" s="39"/>
      <c r="Z27" s="39"/>
      <c r="AA27" s="39"/>
      <c r="AB27" s="39"/>
      <c r="AC27" s="39"/>
      <c r="AD27" s="39"/>
      <c r="AE27" s="39"/>
    </row>
    <row r="28" s="2" customFormat="1" ht="18" customHeight="1">
      <c r="A28" s="39"/>
      <c r="B28" s="45"/>
      <c r="C28" s="39"/>
      <c r="D28" s="39"/>
      <c r="E28" s="134" t="str">
        <f>IF('Rekapitulace zakázky'!E20="","",'Rekapitulace zakázky'!E20)</f>
        <v>Tomáš Šrédl</v>
      </c>
      <c r="F28" s="39"/>
      <c r="G28" s="39"/>
      <c r="H28" s="39"/>
      <c r="I28" s="144" t="s">
        <v>28</v>
      </c>
      <c r="J28" s="134" t="str">
        <f>IF('Rekapitulace zakázky'!AN20="","",'Rekapitulace zakázky'!AN20)</f>
        <v/>
      </c>
      <c r="K28" s="39"/>
      <c r="L28" s="147"/>
      <c r="S28" s="39"/>
      <c r="T28" s="39"/>
      <c r="U28" s="39"/>
      <c r="V28" s="39"/>
      <c r="W28" s="39"/>
      <c r="X28" s="39"/>
      <c r="Y28" s="39"/>
      <c r="Z28" s="39"/>
      <c r="AA28" s="39"/>
      <c r="AB28" s="39"/>
      <c r="AC28" s="39"/>
      <c r="AD28" s="39"/>
      <c r="AE28" s="39"/>
    </row>
    <row r="29" s="2" customFormat="1" ht="6.96" customHeight="1">
      <c r="A29" s="39"/>
      <c r="B29" s="45"/>
      <c r="C29" s="39"/>
      <c r="D29" s="39"/>
      <c r="E29" s="39"/>
      <c r="F29" s="39"/>
      <c r="G29" s="39"/>
      <c r="H29" s="39"/>
      <c r="I29" s="39"/>
      <c r="J29" s="39"/>
      <c r="K29" s="39"/>
      <c r="L29" s="147"/>
      <c r="S29" s="39"/>
      <c r="T29" s="39"/>
      <c r="U29" s="39"/>
      <c r="V29" s="39"/>
      <c r="W29" s="39"/>
      <c r="X29" s="39"/>
      <c r="Y29" s="39"/>
      <c r="Z29" s="39"/>
      <c r="AA29" s="39"/>
      <c r="AB29" s="39"/>
      <c r="AC29" s="39"/>
      <c r="AD29" s="39"/>
      <c r="AE29" s="39"/>
    </row>
    <row r="30" s="2" customFormat="1" ht="12" customHeight="1">
      <c r="A30" s="39"/>
      <c r="B30" s="45"/>
      <c r="C30" s="39"/>
      <c r="D30" s="144" t="s">
        <v>35</v>
      </c>
      <c r="E30" s="39"/>
      <c r="F30" s="39"/>
      <c r="G30" s="39"/>
      <c r="H30" s="39"/>
      <c r="I30" s="39"/>
      <c r="J30" s="39"/>
      <c r="K30" s="39"/>
      <c r="L30" s="147"/>
      <c r="S30" s="39"/>
      <c r="T30" s="39"/>
      <c r="U30" s="39"/>
      <c r="V30" s="39"/>
      <c r="W30" s="39"/>
      <c r="X30" s="39"/>
      <c r="Y30" s="39"/>
      <c r="Z30" s="39"/>
      <c r="AA30" s="39"/>
      <c r="AB30" s="39"/>
      <c r="AC30" s="39"/>
      <c r="AD30" s="39"/>
      <c r="AE30" s="39"/>
    </row>
    <row r="31" s="8" customFormat="1" ht="16.5" customHeight="1">
      <c r="A31" s="150"/>
      <c r="B31" s="151"/>
      <c r="C31" s="150"/>
      <c r="D31" s="150"/>
      <c r="E31" s="152" t="s">
        <v>19</v>
      </c>
      <c r="F31" s="152"/>
      <c r="G31" s="152"/>
      <c r="H31" s="152"/>
      <c r="I31" s="150"/>
      <c r="J31" s="150"/>
      <c r="K31" s="150"/>
      <c r="L31" s="153"/>
      <c r="S31" s="150"/>
      <c r="T31" s="150"/>
      <c r="U31" s="150"/>
      <c r="V31" s="150"/>
      <c r="W31" s="150"/>
      <c r="X31" s="150"/>
      <c r="Y31" s="150"/>
      <c r="Z31" s="150"/>
      <c r="AA31" s="150"/>
      <c r="AB31" s="150"/>
      <c r="AC31" s="150"/>
      <c r="AD31" s="150"/>
      <c r="AE31" s="150"/>
    </row>
    <row r="32" s="2" customFormat="1" ht="6.96" customHeight="1">
      <c r="A32" s="39"/>
      <c r="B32" s="45"/>
      <c r="C32" s="39"/>
      <c r="D32" s="39"/>
      <c r="E32" s="39"/>
      <c r="F32" s="39"/>
      <c r="G32" s="39"/>
      <c r="H32" s="39"/>
      <c r="I32" s="39"/>
      <c r="J32" s="39"/>
      <c r="K32" s="39"/>
      <c r="L32" s="147"/>
      <c r="S32" s="39"/>
      <c r="T32" s="39"/>
      <c r="U32" s="39"/>
      <c r="V32" s="39"/>
      <c r="W32" s="39"/>
      <c r="X32" s="39"/>
      <c r="Y32" s="39"/>
      <c r="Z32" s="39"/>
      <c r="AA32" s="39"/>
      <c r="AB32" s="39"/>
      <c r="AC32" s="39"/>
      <c r="AD32" s="39"/>
      <c r="AE32" s="39"/>
    </row>
    <row r="33" s="2" customFormat="1" ht="6.96" customHeight="1">
      <c r="A33" s="39"/>
      <c r="B33" s="45"/>
      <c r="C33" s="39"/>
      <c r="D33" s="154"/>
      <c r="E33" s="154"/>
      <c r="F33" s="154"/>
      <c r="G33" s="154"/>
      <c r="H33" s="154"/>
      <c r="I33" s="154"/>
      <c r="J33" s="154"/>
      <c r="K33" s="154"/>
      <c r="L33" s="147"/>
      <c r="S33" s="39"/>
      <c r="T33" s="39"/>
      <c r="U33" s="39"/>
      <c r="V33" s="39"/>
      <c r="W33" s="39"/>
      <c r="X33" s="39"/>
      <c r="Y33" s="39"/>
      <c r="Z33" s="39"/>
      <c r="AA33" s="39"/>
      <c r="AB33" s="39"/>
      <c r="AC33" s="39"/>
      <c r="AD33" s="39"/>
      <c r="AE33" s="39"/>
    </row>
    <row r="34" s="2" customFormat="1" ht="25.44" customHeight="1">
      <c r="A34" s="39"/>
      <c r="B34" s="45"/>
      <c r="C34" s="39"/>
      <c r="D34" s="155" t="s">
        <v>37</v>
      </c>
      <c r="E34" s="39"/>
      <c r="F34" s="39"/>
      <c r="G34" s="39"/>
      <c r="H34" s="39"/>
      <c r="I34" s="39"/>
      <c r="J34" s="156">
        <f>ROUND(J93, 2)</f>
        <v>0</v>
      </c>
      <c r="K34" s="39"/>
      <c r="L34" s="147"/>
      <c r="S34" s="39"/>
      <c r="T34" s="39"/>
      <c r="U34" s="39"/>
      <c r="V34" s="39"/>
      <c r="W34" s="39"/>
      <c r="X34" s="39"/>
      <c r="Y34" s="39"/>
      <c r="Z34" s="39"/>
      <c r="AA34" s="39"/>
      <c r="AB34" s="39"/>
      <c r="AC34" s="39"/>
      <c r="AD34" s="39"/>
      <c r="AE34" s="39"/>
    </row>
    <row r="35" s="2" customFormat="1" ht="6.96" customHeight="1">
      <c r="A35" s="39"/>
      <c r="B35" s="45"/>
      <c r="C35" s="39"/>
      <c r="D35" s="154"/>
      <c r="E35" s="154"/>
      <c r="F35" s="154"/>
      <c r="G35" s="154"/>
      <c r="H35" s="154"/>
      <c r="I35" s="154"/>
      <c r="J35" s="154"/>
      <c r="K35" s="154"/>
      <c r="L35" s="147"/>
      <c r="S35" s="39"/>
      <c r="T35" s="39"/>
      <c r="U35" s="39"/>
      <c r="V35" s="39"/>
      <c r="W35" s="39"/>
      <c r="X35" s="39"/>
      <c r="Y35" s="39"/>
      <c r="Z35" s="39"/>
      <c r="AA35" s="39"/>
      <c r="AB35" s="39"/>
      <c r="AC35" s="39"/>
      <c r="AD35" s="39"/>
      <c r="AE35" s="39"/>
    </row>
    <row r="36" s="2" customFormat="1" ht="14.4" customHeight="1">
      <c r="A36" s="39"/>
      <c r="B36" s="45"/>
      <c r="C36" s="39"/>
      <c r="D36" s="39"/>
      <c r="E36" s="39"/>
      <c r="F36" s="157" t="s">
        <v>39</v>
      </c>
      <c r="G36" s="39"/>
      <c r="H36" s="39"/>
      <c r="I36" s="157" t="s">
        <v>38</v>
      </c>
      <c r="J36" s="157" t="s">
        <v>40</v>
      </c>
      <c r="K36" s="39"/>
      <c r="L36" s="147"/>
      <c r="S36" s="39"/>
      <c r="T36" s="39"/>
      <c r="U36" s="39"/>
      <c r="V36" s="39"/>
      <c r="W36" s="39"/>
      <c r="X36" s="39"/>
      <c r="Y36" s="39"/>
      <c r="Z36" s="39"/>
      <c r="AA36" s="39"/>
      <c r="AB36" s="39"/>
      <c r="AC36" s="39"/>
      <c r="AD36" s="39"/>
      <c r="AE36" s="39"/>
    </row>
    <row r="37" s="2" customFormat="1" ht="14.4" customHeight="1">
      <c r="A37" s="39"/>
      <c r="B37" s="45"/>
      <c r="C37" s="39"/>
      <c r="D37" s="146" t="s">
        <v>41</v>
      </c>
      <c r="E37" s="144" t="s">
        <v>42</v>
      </c>
      <c r="F37" s="158">
        <f>ROUND((SUM(BE93:BE111)),  2)</f>
        <v>0</v>
      </c>
      <c r="G37" s="39"/>
      <c r="H37" s="39"/>
      <c r="I37" s="159">
        <v>0.20999999999999999</v>
      </c>
      <c r="J37" s="158">
        <f>ROUND(((SUM(BE93:BE111))*I37),  2)</f>
        <v>0</v>
      </c>
      <c r="K37" s="39"/>
      <c r="L37" s="147"/>
      <c r="S37" s="39"/>
      <c r="T37" s="39"/>
      <c r="U37" s="39"/>
      <c r="V37" s="39"/>
      <c r="W37" s="39"/>
      <c r="X37" s="39"/>
      <c r="Y37" s="39"/>
      <c r="Z37" s="39"/>
      <c r="AA37" s="39"/>
      <c r="AB37" s="39"/>
      <c r="AC37" s="39"/>
      <c r="AD37" s="39"/>
      <c r="AE37" s="39"/>
    </row>
    <row r="38" s="2" customFormat="1" ht="14.4" customHeight="1">
      <c r="A38" s="39"/>
      <c r="B38" s="45"/>
      <c r="C38" s="39"/>
      <c r="D38" s="39"/>
      <c r="E38" s="144" t="s">
        <v>43</v>
      </c>
      <c r="F38" s="158">
        <f>ROUND((SUM(BF93:BF111)),  2)</f>
        <v>0</v>
      </c>
      <c r="G38" s="39"/>
      <c r="H38" s="39"/>
      <c r="I38" s="159">
        <v>0.14999999999999999</v>
      </c>
      <c r="J38" s="158">
        <f>ROUND(((SUM(BF93:BF111))*I38),  2)</f>
        <v>0</v>
      </c>
      <c r="K38" s="39"/>
      <c r="L38" s="147"/>
      <c r="S38" s="39"/>
      <c r="T38" s="39"/>
      <c r="U38" s="39"/>
      <c r="V38" s="39"/>
      <c r="W38" s="39"/>
      <c r="X38" s="39"/>
      <c r="Y38" s="39"/>
      <c r="Z38" s="39"/>
      <c r="AA38" s="39"/>
      <c r="AB38" s="39"/>
      <c r="AC38" s="39"/>
      <c r="AD38" s="39"/>
      <c r="AE38" s="39"/>
    </row>
    <row r="39" hidden="1" s="2" customFormat="1" ht="14.4" customHeight="1">
      <c r="A39" s="39"/>
      <c r="B39" s="45"/>
      <c r="C39" s="39"/>
      <c r="D39" s="39"/>
      <c r="E39" s="144" t="s">
        <v>44</v>
      </c>
      <c r="F39" s="158">
        <f>ROUND((SUM(BG93:BG111)),  2)</f>
        <v>0</v>
      </c>
      <c r="G39" s="39"/>
      <c r="H39" s="39"/>
      <c r="I39" s="159">
        <v>0.20999999999999999</v>
      </c>
      <c r="J39" s="158">
        <f>0</f>
        <v>0</v>
      </c>
      <c r="K39" s="39"/>
      <c r="L39" s="147"/>
      <c r="S39" s="39"/>
      <c r="T39" s="39"/>
      <c r="U39" s="39"/>
      <c r="V39" s="39"/>
      <c r="W39" s="39"/>
      <c r="X39" s="39"/>
      <c r="Y39" s="39"/>
      <c r="Z39" s="39"/>
      <c r="AA39" s="39"/>
      <c r="AB39" s="39"/>
      <c r="AC39" s="39"/>
      <c r="AD39" s="39"/>
      <c r="AE39" s="39"/>
    </row>
    <row r="40" hidden="1" s="2" customFormat="1" ht="14.4" customHeight="1">
      <c r="A40" s="39"/>
      <c r="B40" s="45"/>
      <c r="C40" s="39"/>
      <c r="D40" s="39"/>
      <c r="E40" s="144" t="s">
        <v>45</v>
      </c>
      <c r="F40" s="158">
        <f>ROUND((SUM(BH93:BH111)),  2)</f>
        <v>0</v>
      </c>
      <c r="G40" s="39"/>
      <c r="H40" s="39"/>
      <c r="I40" s="159">
        <v>0.14999999999999999</v>
      </c>
      <c r="J40" s="158">
        <f>0</f>
        <v>0</v>
      </c>
      <c r="K40" s="39"/>
      <c r="L40" s="147"/>
      <c r="S40" s="39"/>
      <c r="T40" s="39"/>
      <c r="U40" s="39"/>
      <c r="V40" s="39"/>
      <c r="W40" s="39"/>
      <c r="X40" s="39"/>
      <c r="Y40" s="39"/>
      <c r="Z40" s="39"/>
      <c r="AA40" s="39"/>
      <c r="AB40" s="39"/>
      <c r="AC40" s="39"/>
      <c r="AD40" s="39"/>
      <c r="AE40" s="39"/>
    </row>
    <row r="41" hidden="1" s="2" customFormat="1" ht="14.4" customHeight="1">
      <c r="A41" s="39"/>
      <c r="B41" s="45"/>
      <c r="C41" s="39"/>
      <c r="D41" s="39"/>
      <c r="E41" s="144" t="s">
        <v>46</v>
      </c>
      <c r="F41" s="158">
        <f>ROUND((SUM(BI93:BI111)),  2)</f>
        <v>0</v>
      </c>
      <c r="G41" s="39"/>
      <c r="H41" s="39"/>
      <c r="I41" s="159">
        <v>0</v>
      </c>
      <c r="J41" s="158">
        <f>0</f>
        <v>0</v>
      </c>
      <c r="K41" s="39"/>
      <c r="L41" s="147"/>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147"/>
      <c r="S42" s="39"/>
      <c r="T42" s="39"/>
      <c r="U42" s="39"/>
      <c r="V42" s="39"/>
      <c r="W42" s="39"/>
      <c r="X42" s="39"/>
      <c r="Y42" s="39"/>
      <c r="Z42" s="39"/>
      <c r="AA42" s="39"/>
      <c r="AB42" s="39"/>
      <c r="AC42" s="39"/>
      <c r="AD42" s="39"/>
      <c r="AE42" s="39"/>
    </row>
    <row r="43" s="2" customFormat="1" ht="25.44" customHeight="1">
      <c r="A43" s="39"/>
      <c r="B43" s="45"/>
      <c r="C43" s="160"/>
      <c r="D43" s="161" t="s">
        <v>47</v>
      </c>
      <c r="E43" s="162"/>
      <c r="F43" s="162"/>
      <c r="G43" s="163" t="s">
        <v>48</v>
      </c>
      <c r="H43" s="164" t="s">
        <v>49</v>
      </c>
      <c r="I43" s="162"/>
      <c r="J43" s="165">
        <f>SUM(J34:J41)</f>
        <v>0</v>
      </c>
      <c r="K43" s="166"/>
      <c r="L43" s="147"/>
      <c r="S43" s="39"/>
      <c r="T43" s="39"/>
      <c r="U43" s="39"/>
      <c r="V43" s="39"/>
      <c r="W43" s="39"/>
      <c r="X43" s="39"/>
      <c r="Y43" s="39"/>
      <c r="Z43" s="39"/>
      <c r="AA43" s="39"/>
      <c r="AB43" s="39"/>
      <c r="AC43" s="39"/>
      <c r="AD43" s="39"/>
      <c r="AE43" s="39"/>
    </row>
    <row r="44" s="2" customFormat="1" ht="14.4" customHeight="1">
      <c r="A44" s="39"/>
      <c r="B44" s="167"/>
      <c r="C44" s="168"/>
      <c r="D44" s="168"/>
      <c r="E44" s="168"/>
      <c r="F44" s="168"/>
      <c r="G44" s="168"/>
      <c r="H44" s="168"/>
      <c r="I44" s="168"/>
      <c r="J44" s="168"/>
      <c r="K44" s="168"/>
      <c r="L44" s="147"/>
      <c r="S44" s="39"/>
      <c r="T44" s="39"/>
      <c r="U44" s="39"/>
      <c r="V44" s="39"/>
      <c r="W44" s="39"/>
      <c r="X44" s="39"/>
      <c r="Y44" s="39"/>
      <c r="Z44" s="39"/>
      <c r="AA44" s="39"/>
      <c r="AB44" s="39"/>
      <c r="AC44" s="39"/>
      <c r="AD44" s="39"/>
      <c r="AE44" s="39"/>
    </row>
    <row r="48" s="2" customFormat="1" ht="6.96" customHeight="1">
      <c r="A48" s="39"/>
      <c r="B48" s="169"/>
      <c r="C48" s="170"/>
      <c r="D48" s="170"/>
      <c r="E48" s="170"/>
      <c r="F48" s="170"/>
      <c r="G48" s="170"/>
      <c r="H48" s="170"/>
      <c r="I48" s="170"/>
      <c r="J48" s="170"/>
      <c r="K48" s="170"/>
      <c r="L48" s="147"/>
      <c r="S48" s="39"/>
      <c r="T48" s="39"/>
      <c r="U48" s="39"/>
      <c r="V48" s="39"/>
      <c r="W48" s="39"/>
      <c r="X48" s="39"/>
      <c r="Y48" s="39"/>
      <c r="Z48" s="39"/>
      <c r="AA48" s="39"/>
      <c r="AB48" s="39"/>
      <c r="AC48" s="39"/>
      <c r="AD48" s="39"/>
      <c r="AE48" s="39"/>
    </row>
    <row r="49" s="2" customFormat="1" ht="24.96" customHeight="1">
      <c r="A49" s="39"/>
      <c r="B49" s="40"/>
      <c r="C49" s="24" t="s">
        <v>154</v>
      </c>
      <c r="D49" s="41"/>
      <c r="E49" s="41"/>
      <c r="F49" s="41"/>
      <c r="G49" s="41"/>
      <c r="H49" s="41"/>
      <c r="I49" s="41"/>
      <c r="J49" s="41"/>
      <c r="K49" s="41"/>
      <c r="L49" s="147"/>
      <c r="S49" s="39"/>
      <c r="T49" s="39"/>
      <c r="U49" s="39"/>
      <c r="V49" s="39"/>
      <c r="W49" s="39"/>
      <c r="X49" s="39"/>
      <c r="Y49" s="39"/>
      <c r="Z49" s="39"/>
      <c r="AA49" s="39"/>
      <c r="AB49" s="39"/>
      <c r="AC49" s="39"/>
      <c r="AD49" s="39"/>
      <c r="AE49" s="39"/>
    </row>
    <row r="50" s="2" customFormat="1" ht="6.96" customHeight="1">
      <c r="A50" s="39"/>
      <c r="B50" s="40"/>
      <c r="C50" s="41"/>
      <c r="D50" s="41"/>
      <c r="E50" s="41"/>
      <c r="F50" s="41"/>
      <c r="G50" s="41"/>
      <c r="H50" s="41"/>
      <c r="I50" s="41"/>
      <c r="J50" s="41"/>
      <c r="K50" s="41"/>
      <c r="L50" s="147"/>
      <c r="S50" s="39"/>
      <c r="T50" s="39"/>
      <c r="U50" s="39"/>
      <c r="V50" s="39"/>
      <c r="W50" s="39"/>
      <c r="X50" s="39"/>
      <c r="Y50" s="39"/>
      <c r="Z50" s="39"/>
      <c r="AA50" s="39"/>
      <c r="AB50" s="39"/>
      <c r="AC50" s="39"/>
      <c r="AD50" s="39"/>
      <c r="AE50" s="39"/>
    </row>
    <row r="51" s="2" customFormat="1" ht="12" customHeight="1">
      <c r="A51" s="39"/>
      <c r="B51" s="40"/>
      <c r="C51" s="33" t="s">
        <v>16</v>
      </c>
      <c r="D51" s="41"/>
      <c r="E51" s="41"/>
      <c r="F51" s="41"/>
      <c r="G51" s="41"/>
      <c r="H51" s="41"/>
      <c r="I51" s="41"/>
      <c r="J51" s="41"/>
      <c r="K51" s="41"/>
      <c r="L51" s="147"/>
      <c r="S51" s="39"/>
      <c r="T51" s="39"/>
      <c r="U51" s="39"/>
      <c r="V51" s="39"/>
      <c r="W51" s="39"/>
      <c r="X51" s="39"/>
      <c r="Y51" s="39"/>
      <c r="Z51" s="39"/>
      <c r="AA51" s="39"/>
      <c r="AB51" s="39"/>
      <c r="AC51" s="39"/>
      <c r="AD51" s="39"/>
      <c r="AE51" s="39"/>
    </row>
    <row r="52" s="2" customFormat="1" ht="16.5" customHeight="1">
      <c r="A52" s="39"/>
      <c r="B52" s="40"/>
      <c r="C52" s="41"/>
      <c r="D52" s="41"/>
      <c r="E52" s="171" t="str">
        <f>E7</f>
        <v>Oprava geometrických parametrů koleje 2023 u ST Ústí nad Labem</v>
      </c>
      <c r="F52" s="33"/>
      <c r="G52" s="33"/>
      <c r="H52" s="33"/>
      <c r="I52" s="41"/>
      <c r="J52" s="41"/>
      <c r="K52" s="41"/>
      <c r="L52" s="147"/>
      <c r="S52" s="39"/>
      <c r="T52" s="39"/>
      <c r="U52" s="39"/>
      <c r="V52" s="39"/>
      <c r="W52" s="39"/>
      <c r="X52" s="39"/>
      <c r="Y52" s="39"/>
      <c r="Z52" s="39"/>
      <c r="AA52" s="39"/>
      <c r="AB52" s="39"/>
      <c r="AC52" s="39"/>
      <c r="AD52" s="39"/>
      <c r="AE52" s="39"/>
    </row>
    <row r="53" s="1" customFormat="1" ht="12" customHeight="1">
      <c r="B53" s="22"/>
      <c r="C53" s="33" t="s">
        <v>148</v>
      </c>
      <c r="D53" s="23"/>
      <c r="E53" s="23"/>
      <c r="F53" s="23"/>
      <c r="G53" s="23"/>
      <c r="H53" s="23"/>
      <c r="I53" s="23"/>
      <c r="J53" s="23"/>
      <c r="K53" s="23"/>
      <c r="L53" s="21"/>
    </row>
    <row r="54" s="1" customFormat="1" ht="16.5" customHeight="1">
      <c r="B54" s="22"/>
      <c r="C54" s="23"/>
      <c r="D54" s="23"/>
      <c r="E54" s="171" t="s">
        <v>581</v>
      </c>
      <c r="F54" s="23"/>
      <c r="G54" s="23"/>
      <c r="H54" s="23"/>
      <c r="I54" s="23"/>
      <c r="J54" s="23"/>
      <c r="K54" s="23"/>
      <c r="L54" s="21"/>
    </row>
    <row r="55" s="1" customFormat="1" ht="12" customHeight="1">
      <c r="B55" s="22"/>
      <c r="C55" s="33" t="s">
        <v>150</v>
      </c>
      <c r="D55" s="23"/>
      <c r="E55" s="23"/>
      <c r="F55" s="23"/>
      <c r="G55" s="23"/>
      <c r="H55" s="23"/>
      <c r="I55" s="23"/>
      <c r="J55" s="23"/>
      <c r="K55" s="23"/>
      <c r="L55" s="21"/>
    </row>
    <row r="56" s="2" customFormat="1" ht="16.5" customHeight="1">
      <c r="A56" s="39"/>
      <c r="B56" s="40"/>
      <c r="C56" s="41"/>
      <c r="D56" s="41"/>
      <c r="E56" s="172" t="s">
        <v>151</v>
      </c>
      <c r="F56" s="41"/>
      <c r="G56" s="41"/>
      <c r="H56" s="41"/>
      <c r="I56" s="41"/>
      <c r="J56" s="41"/>
      <c r="K56" s="41"/>
      <c r="L56" s="147"/>
      <c r="S56" s="39"/>
      <c r="T56" s="39"/>
      <c r="U56" s="39"/>
      <c r="V56" s="39"/>
      <c r="W56" s="39"/>
      <c r="X56" s="39"/>
      <c r="Y56" s="39"/>
      <c r="Z56" s="39"/>
      <c r="AA56" s="39"/>
      <c r="AB56" s="39"/>
      <c r="AC56" s="39"/>
      <c r="AD56" s="39"/>
      <c r="AE56" s="39"/>
    </row>
    <row r="57" s="2" customFormat="1" ht="12" customHeight="1">
      <c r="A57" s="39"/>
      <c r="B57" s="40"/>
      <c r="C57" s="33" t="s">
        <v>152</v>
      </c>
      <c r="D57" s="41"/>
      <c r="E57" s="41"/>
      <c r="F57" s="41"/>
      <c r="G57" s="41"/>
      <c r="H57" s="41"/>
      <c r="I57" s="41"/>
      <c r="J57" s="41"/>
      <c r="K57" s="41"/>
      <c r="L57" s="147"/>
      <c r="S57" s="39"/>
      <c r="T57" s="39"/>
      <c r="U57" s="39"/>
      <c r="V57" s="39"/>
      <c r="W57" s="39"/>
      <c r="X57" s="39"/>
      <c r="Y57" s="39"/>
      <c r="Z57" s="39"/>
      <c r="AA57" s="39"/>
      <c r="AB57" s="39"/>
      <c r="AC57" s="39"/>
      <c r="AD57" s="39"/>
      <c r="AE57" s="39"/>
    </row>
    <row r="58" s="2" customFormat="1" ht="16.5" customHeight="1">
      <c r="A58" s="39"/>
      <c r="B58" s="40"/>
      <c r="C58" s="41"/>
      <c r="D58" s="41"/>
      <c r="E58" s="70" t="str">
        <f>E13</f>
        <v>15 - SO 15 - PS Česká Kamenice</v>
      </c>
      <c r="F58" s="41"/>
      <c r="G58" s="41"/>
      <c r="H58" s="41"/>
      <c r="I58" s="41"/>
      <c r="J58" s="41"/>
      <c r="K58" s="41"/>
      <c r="L58" s="147"/>
      <c r="S58" s="39"/>
      <c r="T58" s="39"/>
      <c r="U58" s="39"/>
      <c r="V58" s="39"/>
      <c r="W58" s="39"/>
      <c r="X58" s="39"/>
      <c r="Y58" s="39"/>
      <c r="Z58" s="39"/>
      <c r="AA58" s="39"/>
      <c r="AB58" s="39"/>
      <c r="AC58" s="39"/>
      <c r="AD58" s="39"/>
      <c r="AE58" s="39"/>
    </row>
    <row r="59" s="2" customFormat="1" ht="6.96" customHeight="1">
      <c r="A59" s="39"/>
      <c r="B59" s="40"/>
      <c r="C59" s="41"/>
      <c r="D59" s="41"/>
      <c r="E59" s="41"/>
      <c r="F59" s="41"/>
      <c r="G59" s="41"/>
      <c r="H59" s="41"/>
      <c r="I59" s="41"/>
      <c r="J59" s="41"/>
      <c r="K59" s="41"/>
      <c r="L59" s="147"/>
      <c r="S59" s="39"/>
      <c r="T59" s="39"/>
      <c r="U59" s="39"/>
      <c r="V59" s="39"/>
      <c r="W59" s="39"/>
      <c r="X59" s="39"/>
      <c r="Y59" s="39"/>
      <c r="Z59" s="39"/>
      <c r="AA59" s="39"/>
      <c r="AB59" s="39"/>
      <c r="AC59" s="39"/>
      <c r="AD59" s="39"/>
      <c r="AE59" s="39"/>
    </row>
    <row r="60" s="2" customFormat="1" ht="12" customHeight="1">
      <c r="A60" s="39"/>
      <c r="B60" s="40"/>
      <c r="C60" s="33" t="s">
        <v>21</v>
      </c>
      <c r="D60" s="41"/>
      <c r="E60" s="41"/>
      <c r="F60" s="28" t="str">
        <f>F16</f>
        <v xml:space="preserve"> </v>
      </c>
      <c r="G60" s="41"/>
      <c r="H60" s="41"/>
      <c r="I60" s="33" t="s">
        <v>23</v>
      </c>
      <c r="J60" s="73" t="str">
        <f>IF(J16="","",J16)</f>
        <v>21. 2. 2023</v>
      </c>
      <c r="K60" s="41"/>
      <c r="L60" s="147"/>
      <c r="S60" s="39"/>
      <c r="T60" s="39"/>
      <c r="U60" s="39"/>
      <c r="V60" s="39"/>
      <c r="W60" s="39"/>
      <c r="X60" s="39"/>
      <c r="Y60" s="39"/>
      <c r="Z60" s="39"/>
      <c r="AA60" s="39"/>
      <c r="AB60" s="39"/>
      <c r="AC60" s="39"/>
      <c r="AD60" s="39"/>
      <c r="AE60" s="39"/>
    </row>
    <row r="61" s="2" customFormat="1" ht="6.96" customHeight="1">
      <c r="A61" s="39"/>
      <c r="B61" s="40"/>
      <c r="C61" s="41"/>
      <c r="D61" s="41"/>
      <c r="E61" s="41"/>
      <c r="F61" s="41"/>
      <c r="G61" s="41"/>
      <c r="H61" s="41"/>
      <c r="I61" s="41"/>
      <c r="J61" s="41"/>
      <c r="K61" s="41"/>
      <c r="L61" s="147"/>
      <c r="S61" s="39"/>
      <c r="T61" s="39"/>
      <c r="U61" s="39"/>
      <c r="V61" s="39"/>
      <c r="W61" s="39"/>
      <c r="X61" s="39"/>
      <c r="Y61" s="39"/>
      <c r="Z61" s="39"/>
      <c r="AA61" s="39"/>
      <c r="AB61" s="39"/>
      <c r="AC61" s="39"/>
      <c r="AD61" s="39"/>
      <c r="AE61" s="39"/>
    </row>
    <row r="62" s="2" customFormat="1" ht="15.15" customHeight="1">
      <c r="A62" s="39"/>
      <c r="B62" s="40"/>
      <c r="C62" s="33" t="s">
        <v>25</v>
      </c>
      <c r="D62" s="41"/>
      <c r="E62" s="41"/>
      <c r="F62" s="28" t="str">
        <f>E19</f>
        <v>OŘ Ústí nad Labem</v>
      </c>
      <c r="G62" s="41"/>
      <c r="H62" s="41"/>
      <c r="I62" s="33" t="s">
        <v>31</v>
      </c>
      <c r="J62" s="37" t="str">
        <f>E25</f>
        <v xml:space="preserve"> </v>
      </c>
      <c r="K62" s="41"/>
      <c r="L62" s="147"/>
      <c r="S62" s="39"/>
      <c r="T62" s="39"/>
      <c r="U62" s="39"/>
      <c r="V62" s="39"/>
      <c r="W62" s="39"/>
      <c r="X62" s="39"/>
      <c r="Y62" s="39"/>
      <c r="Z62" s="39"/>
      <c r="AA62" s="39"/>
      <c r="AB62" s="39"/>
      <c r="AC62" s="39"/>
      <c r="AD62" s="39"/>
      <c r="AE62" s="39"/>
    </row>
    <row r="63" s="2" customFormat="1" ht="15.15" customHeight="1">
      <c r="A63" s="39"/>
      <c r="B63" s="40"/>
      <c r="C63" s="33" t="s">
        <v>29</v>
      </c>
      <c r="D63" s="41"/>
      <c r="E63" s="41"/>
      <c r="F63" s="28" t="str">
        <f>IF(E22="","",E22)</f>
        <v>Vyplň údaj</v>
      </c>
      <c r="G63" s="41"/>
      <c r="H63" s="41"/>
      <c r="I63" s="33" t="s">
        <v>33</v>
      </c>
      <c r="J63" s="37" t="str">
        <f>E28</f>
        <v>Tomáš Šrédl</v>
      </c>
      <c r="K63" s="41"/>
      <c r="L63" s="147"/>
      <c r="S63" s="39"/>
      <c r="T63" s="39"/>
      <c r="U63" s="39"/>
      <c r="V63" s="39"/>
      <c r="W63" s="39"/>
      <c r="X63" s="39"/>
      <c r="Y63" s="39"/>
      <c r="Z63" s="39"/>
      <c r="AA63" s="39"/>
      <c r="AB63" s="39"/>
      <c r="AC63" s="39"/>
      <c r="AD63" s="39"/>
      <c r="AE63" s="39"/>
    </row>
    <row r="64" s="2" customFormat="1" ht="10.32" customHeight="1">
      <c r="A64" s="39"/>
      <c r="B64" s="40"/>
      <c r="C64" s="41"/>
      <c r="D64" s="41"/>
      <c r="E64" s="41"/>
      <c r="F64" s="41"/>
      <c r="G64" s="41"/>
      <c r="H64" s="41"/>
      <c r="I64" s="41"/>
      <c r="J64" s="41"/>
      <c r="K64" s="41"/>
      <c r="L64" s="147"/>
      <c r="S64" s="39"/>
      <c r="T64" s="39"/>
      <c r="U64" s="39"/>
      <c r="V64" s="39"/>
      <c r="W64" s="39"/>
      <c r="X64" s="39"/>
      <c r="Y64" s="39"/>
      <c r="Z64" s="39"/>
      <c r="AA64" s="39"/>
      <c r="AB64" s="39"/>
      <c r="AC64" s="39"/>
      <c r="AD64" s="39"/>
      <c r="AE64" s="39"/>
    </row>
    <row r="65" s="2" customFormat="1" ht="29.28" customHeight="1">
      <c r="A65" s="39"/>
      <c r="B65" s="40"/>
      <c r="C65" s="173" t="s">
        <v>155</v>
      </c>
      <c r="D65" s="174"/>
      <c r="E65" s="174"/>
      <c r="F65" s="174"/>
      <c r="G65" s="174"/>
      <c r="H65" s="174"/>
      <c r="I65" s="174"/>
      <c r="J65" s="175" t="s">
        <v>156</v>
      </c>
      <c r="K65" s="174"/>
      <c r="L65" s="147"/>
      <c r="S65" s="39"/>
      <c r="T65" s="39"/>
      <c r="U65" s="39"/>
      <c r="V65" s="39"/>
      <c r="W65" s="39"/>
      <c r="X65" s="39"/>
      <c r="Y65" s="39"/>
      <c r="Z65" s="39"/>
      <c r="AA65" s="39"/>
      <c r="AB65" s="39"/>
      <c r="AC65" s="39"/>
      <c r="AD65" s="39"/>
      <c r="AE65" s="39"/>
    </row>
    <row r="66" s="2" customFormat="1" ht="10.32" customHeight="1">
      <c r="A66" s="39"/>
      <c r="B66" s="40"/>
      <c r="C66" s="41"/>
      <c r="D66" s="41"/>
      <c r="E66" s="41"/>
      <c r="F66" s="41"/>
      <c r="G66" s="41"/>
      <c r="H66" s="41"/>
      <c r="I66" s="41"/>
      <c r="J66" s="41"/>
      <c r="K66" s="41"/>
      <c r="L66" s="147"/>
      <c r="S66" s="39"/>
      <c r="T66" s="39"/>
      <c r="U66" s="39"/>
      <c r="V66" s="39"/>
      <c r="W66" s="39"/>
      <c r="X66" s="39"/>
      <c r="Y66" s="39"/>
      <c r="Z66" s="39"/>
      <c r="AA66" s="39"/>
      <c r="AB66" s="39"/>
      <c r="AC66" s="39"/>
      <c r="AD66" s="39"/>
      <c r="AE66" s="39"/>
    </row>
    <row r="67" s="2" customFormat="1" ht="22.8" customHeight="1">
      <c r="A67" s="39"/>
      <c r="B67" s="40"/>
      <c r="C67" s="176" t="s">
        <v>69</v>
      </c>
      <c r="D67" s="41"/>
      <c r="E67" s="41"/>
      <c r="F67" s="41"/>
      <c r="G67" s="41"/>
      <c r="H67" s="41"/>
      <c r="I67" s="41"/>
      <c r="J67" s="103">
        <f>J93</f>
        <v>0</v>
      </c>
      <c r="K67" s="41"/>
      <c r="L67" s="147"/>
      <c r="S67" s="39"/>
      <c r="T67" s="39"/>
      <c r="U67" s="39"/>
      <c r="V67" s="39"/>
      <c r="W67" s="39"/>
      <c r="X67" s="39"/>
      <c r="Y67" s="39"/>
      <c r="Z67" s="39"/>
      <c r="AA67" s="39"/>
      <c r="AB67" s="39"/>
      <c r="AC67" s="39"/>
      <c r="AD67" s="39"/>
      <c r="AE67" s="39"/>
      <c r="AU67" s="18" t="s">
        <v>157</v>
      </c>
    </row>
    <row r="68" s="9" customFormat="1" ht="24.96" customHeight="1">
      <c r="A68" s="9"/>
      <c r="B68" s="177"/>
      <c r="C68" s="178"/>
      <c r="D68" s="179" t="s">
        <v>158</v>
      </c>
      <c r="E68" s="180"/>
      <c r="F68" s="180"/>
      <c r="G68" s="180"/>
      <c r="H68" s="180"/>
      <c r="I68" s="180"/>
      <c r="J68" s="181">
        <f>J94</f>
        <v>0</v>
      </c>
      <c r="K68" s="178"/>
      <c r="L68" s="182"/>
      <c r="S68" s="9"/>
      <c r="T68" s="9"/>
      <c r="U68" s="9"/>
      <c r="V68" s="9"/>
      <c r="W68" s="9"/>
      <c r="X68" s="9"/>
      <c r="Y68" s="9"/>
      <c r="Z68" s="9"/>
      <c r="AA68" s="9"/>
      <c r="AB68" s="9"/>
      <c r="AC68" s="9"/>
      <c r="AD68" s="9"/>
      <c r="AE68" s="9"/>
    </row>
    <row r="69" s="10" customFormat="1" ht="19.92" customHeight="1">
      <c r="A69" s="10"/>
      <c r="B69" s="183"/>
      <c r="C69" s="125"/>
      <c r="D69" s="184" t="s">
        <v>159</v>
      </c>
      <c r="E69" s="185"/>
      <c r="F69" s="185"/>
      <c r="G69" s="185"/>
      <c r="H69" s="185"/>
      <c r="I69" s="185"/>
      <c r="J69" s="186">
        <f>J95</f>
        <v>0</v>
      </c>
      <c r="K69" s="125"/>
      <c r="L69" s="187"/>
      <c r="S69" s="10"/>
      <c r="T69" s="10"/>
      <c r="U69" s="10"/>
      <c r="V69" s="10"/>
      <c r="W69" s="10"/>
      <c r="X69" s="10"/>
      <c r="Y69" s="10"/>
      <c r="Z69" s="10"/>
      <c r="AA69" s="10"/>
      <c r="AB69" s="10"/>
      <c r="AC69" s="10"/>
      <c r="AD69" s="10"/>
      <c r="AE69" s="10"/>
    </row>
    <row r="70" s="2" customFormat="1" ht="21.84" customHeight="1">
      <c r="A70" s="39"/>
      <c r="B70" s="40"/>
      <c r="C70" s="41"/>
      <c r="D70" s="41"/>
      <c r="E70" s="41"/>
      <c r="F70" s="41"/>
      <c r="G70" s="41"/>
      <c r="H70" s="41"/>
      <c r="I70" s="41"/>
      <c r="J70" s="41"/>
      <c r="K70" s="41"/>
      <c r="L70" s="147"/>
      <c r="S70" s="39"/>
      <c r="T70" s="39"/>
      <c r="U70" s="39"/>
      <c r="V70" s="39"/>
      <c r="W70" s="39"/>
      <c r="X70" s="39"/>
      <c r="Y70" s="39"/>
      <c r="Z70" s="39"/>
      <c r="AA70" s="39"/>
      <c r="AB70" s="39"/>
      <c r="AC70" s="39"/>
      <c r="AD70" s="39"/>
      <c r="AE70" s="39"/>
    </row>
    <row r="71" s="2" customFormat="1" ht="6.96" customHeight="1">
      <c r="A71" s="39"/>
      <c r="B71" s="60"/>
      <c r="C71" s="61"/>
      <c r="D71" s="61"/>
      <c r="E71" s="61"/>
      <c r="F71" s="61"/>
      <c r="G71" s="61"/>
      <c r="H71" s="61"/>
      <c r="I71" s="61"/>
      <c r="J71" s="61"/>
      <c r="K71" s="61"/>
      <c r="L71" s="147"/>
      <c r="S71" s="39"/>
      <c r="T71" s="39"/>
      <c r="U71" s="39"/>
      <c r="V71" s="39"/>
      <c r="W71" s="39"/>
      <c r="X71" s="39"/>
      <c r="Y71" s="39"/>
      <c r="Z71" s="39"/>
      <c r="AA71" s="39"/>
      <c r="AB71" s="39"/>
      <c r="AC71" s="39"/>
      <c r="AD71" s="39"/>
      <c r="AE71" s="39"/>
    </row>
    <row r="75" s="2" customFormat="1" ht="6.96" customHeight="1">
      <c r="A75" s="39"/>
      <c r="B75" s="62"/>
      <c r="C75" s="63"/>
      <c r="D75" s="63"/>
      <c r="E75" s="63"/>
      <c r="F75" s="63"/>
      <c r="G75" s="63"/>
      <c r="H75" s="63"/>
      <c r="I75" s="63"/>
      <c r="J75" s="63"/>
      <c r="K75" s="63"/>
      <c r="L75" s="147"/>
      <c r="S75" s="39"/>
      <c r="T75" s="39"/>
      <c r="U75" s="39"/>
      <c r="V75" s="39"/>
      <c r="W75" s="39"/>
      <c r="X75" s="39"/>
      <c r="Y75" s="39"/>
      <c r="Z75" s="39"/>
      <c r="AA75" s="39"/>
      <c r="AB75" s="39"/>
      <c r="AC75" s="39"/>
      <c r="AD75" s="39"/>
      <c r="AE75" s="39"/>
    </row>
    <row r="76" s="2" customFormat="1" ht="24.96" customHeight="1">
      <c r="A76" s="39"/>
      <c r="B76" s="40"/>
      <c r="C76" s="24" t="s">
        <v>160</v>
      </c>
      <c r="D76" s="41"/>
      <c r="E76" s="41"/>
      <c r="F76" s="41"/>
      <c r="G76" s="41"/>
      <c r="H76" s="41"/>
      <c r="I76" s="41"/>
      <c r="J76" s="41"/>
      <c r="K76" s="41"/>
      <c r="L76" s="147"/>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47"/>
      <c r="S77" s="39"/>
      <c r="T77" s="39"/>
      <c r="U77" s="39"/>
      <c r="V77" s="39"/>
      <c r="W77" s="39"/>
      <c r="X77" s="39"/>
      <c r="Y77" s="39"/>
      <c r="Z77" s="39"/>
      <c r="AA77" s="39"/>
      <c r="AB77" s="39"/>
      <c r="AC77" s="39"/>
      <c r="AD77" s="39"/>
      <c r="AE77" s="39"/>
    </row>
    <row r="78" s="2" customFormat="1" ht="12" customHeight="1">
      <c r="A78" s="39"/>
      <c r="B78" s="40"/>
      <c r="C78" s="33" t="s">
        <v>16</v>
      </c>
      <c r="D78" s="41"/>
      <c r="E78" s="41"/>
      <c r="F78" s="41"/>
      <c r="G78" s="41"/>
      <c r="H78" s="41"/>
      <c r="I78" s="41"/>
      <c r="J78" s="41"/>
      <c r="K78" s="41"/>
      <c r="L78" s="147"/>
      <c r="S78" s="39"/>
      <c r="T78" s="39"/>
      <c r="U78" s="39"/>
      <c r="V78" s="39"/>
      <c r="W78" s="39"/>
      <c r="X78" s="39"/>
      <c r="Y78" s="39"/>
      <c r="Z78" s="39"/>
      <c r="AA78" s="39"/>
      <c r="AB78" s="39"/>
      <c r="AC78" s="39"/>
      <c r="AD78" s="39"/>
      <c r="AE78" s="39"/>
    </row>
    <row r="79" s="2" customFormat="1" ht="16.5" customHeight="1">
      <c r="A79" s="39"/>
      <c r="B79" s="40"/>
      <c r="C79" s="41"/>
      <c r="D79" s="41"/>
      <c r="E79" s="171" t="str">
        <f>E7</f>
        <v>Oprava geometrických parametrů koleje 2023 u ST Ústí nad Labem</v>
      </c>
      <c r="F79" s="33"/>
      <c r="G79" s="33"/>
      <c r="H79" s="33"/>
      <c r="I79" s="41"/>
      <c r="J79" s="41"/>
      <c r="K79" s="41"/>
      <c r="L79" s="147"/>
      <c r="S79" s="39"/>
      <c r="T79" s="39"/>
      <c r="U79" s="39"/>
      <c r="V79" s="39"/>
      <c r="W79" s="39"/>
      <c r="X79" s="39"/>
      <c r="Y79" s="39"/>
      <c r="Z79" s="39"/>
      <c r="AA79" s="39"/>
      <c r="AB79" s="39"/>
      <c r="AC79" s="39"/>
      <c r="AD79" s="39"/>
      <c r="AE79" s="39"/>
    </row>
    <row r="80" s="1" customFormat="1" ht="12" customHeight="1">
      <c r="B80" s="22"/>
      <c r="C80" s="33" t="s">
        <v>148</v>
      </c>
      <c r="D80" s="23"/>
      <c r="E80" s="23"/>
      <c r="F80" s="23"/>
      <c r="G80" s="23"/>
      <c r="H80" s="23"/>
      <c r="I80" s="23"/>
      <c r="J80" s="23"/>
      <c r="K80" s="23"/>
      <c r="L80" s="21"/>
    </row>
    <row r="81" s="1" customFormat="1" ht="16.5" customHeight="1">
      <c r="B81" s="22"/>
      <c r="C81" s="23"/>
      <c r="D81" s="23"/>
      <c r="E81" s="171" t="s">
        <v>581</v>
      </c>
      <c r="F81" s="23"/>
      <c r="G81" s="23"/>
      <c r="H81" s="23"/>
      <c r="I81" s="23"/>
      <c r="J81" s="23"/>
      <c r="K81" s="23"/>
      <c r="L81" s="21"/>
    </row>
    <row r="82" s="1" customFormat="1" ht="12" customHeight="1">
      <c r="B82" s="22"/>
      <c r="C82" s="33" t="s">
        <v>150</v>
      </c>
      <c r="D82" s="23"/>
      <c r="E82" s="23"/>
      <c r="F82" s="23"/>
      <c r="G82" s="23"/>
      <c r="H82" s="23"/>
      <c r="I82" s="23"/>
      <c r="J82" s="23"/>
      <c r="K82" s="23"/>
      <c r="L82" s="21"/>
    </row>
    <row r="83" s="2" customFormat="1" ht="16.5" customHeight="1">
      <c r="A83" s="39"/>
      <c r="B83" s="40"/>
      <c r="C83" s="41"/>
      <c r="D83" s="41"/>
      <c r="E83" s="172" t="s">
        <v>151</v>
      </c>
      <c r="F83" s="41"/>
      <c r="G83" s="41"/>
      <c r="H83" s="41"/>
      <c r="I83" s="41"/>
      <c r="J83" s="41"/>
      <c r="K83" s="41"/>
      <c r="L83" s="147"/>
      <c r="S83" s="39"/>
      <c r="T83" s="39"/>
      <c r="U83" s="39"/>
      <c r="V83" s="39"/>
      <c r="W83" s="39"/>
      <c r="X83" s="39"/>
      <c r="Y83" s="39"/>
      <c r="Z83" s="39"/>
      <c r="AA83" s="39"/>
      <c r="AB83" s="39"/>
      <c r="AC83" s="39"/>
      <c r="AD83" s="39"/>
      <c r="AE83" s="39"/>
    </row>
    <row r="84" s="2" customFormat="1" ht="12" customHeight="1">
      <c r="A84" s="39"/>
      <c r="B84" s="40"/>
      <c r="C84" s="33" t="s">
        <v>152</v>
      </c>
      <c r="D84" s="41"/>
      <c r="E84" s="41"/>
      <c r="F84" s="41"/>
      <c r="G84" s="41"/>
      <c r="H84" s="41"/>
      <c r="I84" s="41"/>
      <c r="J84" s="41"/>
      <c r="K84" s="41"/>
      <c r="L84" s="147"/>
      <c r="S84" s="39"/>
      <c r="T84" s="39"/>
      <c r="U84" s="39"/>
      <c r="V84" s="39"/>
      <c r="W84" s="39"/>
      <c r="X84" s="39"/>
      <c r="Y84" s="39"/>
      <c r="Z84" s="39"/>
      <c r="AA84" s="39"/>
      <c r="AB84" s="39"/>
      <c r="AC84" s="39"/>
      <c r="AD84" s="39"/>
      <c r="AE84" s="39"/>
    </row>
    <row r="85" s="2" customFormat="1" ht="16.5" customHeight="1">
      <c r="A85" s="39"/>
      <c r="B85" s="40"/>
      <c r="C85" s="41"/>
      <c r="D85" s="41"/>
      <c r="E85" s="70" t="str">
        <f>E13</f>
        <v>15 - SO 15 - PS Česká Kamenice</v>
      </c>
      <c r="F85" s="41"/>
      <c r="G85" s="41"/>
      <c r="H85" s="41"/>
      <c r="I85" s="41"/>
      <c r="J85" s="41"/>
      <c r="K85" s="41"/>
      <c r="L85" s="147"/>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41"/>
      <c r="J86" s="41"/>
      <c r="K86" s="41"/>
      <c r="L86" s="147"/>
      <c r="S86" s="39"/>
      <c r="T86" s="39"/>
      <c r="U86" s="39"/>
      <c r="V86" s="39"/>
      <c r="W86" s="39"/>
      <c r="X86" s="39"/>
      <c r="Y86" s="39"/>
      <c r="Z86" s="39"/>
      <c r="AA86" s="39"/>
      <c r="AB86" s="39"/>
      <c r="AC86" s="39"/>
      <c r="AD86" s="39"/>
      <c r="AE86" s="39"/>
    </row>
    <row r="87" s="2" customFormat="1" ht="12" customHeight="1">
      <c r="A87" s="39"/>
      <c r="B87" s="40"/>
      <c r="C87" s="33" t="s">
        <v>21</v>
      </c>
      <c r="D87" s="41"/>
      <c r="E87" s="41"/>
      <c r="F87" s="28" t="str">
        <f>F16</f>
        <v xml:space="preserve"> </v>
      </c>
      <c r="G87" s="41"/>
      <c r="H87" s="41"/>
      <c r="I87" s="33" t="s">
        <v>23</v>
      </c>
      <c r="J87" s="73" t="str">
        <f>IF(J16="","",J16)</f>
        <v>21. 2. 2023</v>
      </c>
      <c r="K87" s="41"/>
      <c r="L87" s="147"/>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147"/>
      <c r="S88" s="39"/>
      <c r="T88" s="39"/>
      <c r="U88" s="39"/>
      <c r="V88" s="39"/>
      <c r="W88" s="39"/>
      <c r="X88" s="39"/>
      <c r="Y88" s="39"/>
      <c r="Z88" s="39"/>
      <c r="AA88" s="39"/>
      <c r="AB88" s="39"/>
      <c r="AC88" s="39"/>
      <c r="AD88" s="39"/>
      <c r="AE88" s="39"/>
    </row>
    <row r="89" s="2" customFormat="1" ht="15.15" customHeight="1">
      <c r="A89" s="39"/>
      <c r="B89" s="40"/>
      <c r="C89" s="33" t="s">
        <v>25</v>
      </c>
      <c r="D89" s="41"/>
      <c r="E89" s="41"/>
      <c r="F89" s="28" t="str">
        <f>E19</f>
        <v>OŘ Ústí nad Labem</v>
      </c>
      <c r="G89" s="41"/>
      <c r="H89" s="41"/>
      <c r="I89" s="33" t="s">
        <v>31</v>
      </c>
      <c r="J89" s="37" t="str">
        <f>E25</f>
        <v xml:space="preserve"> </v>
      </c>
      <c r="K89" s="41"/>
      <c r="L89" s="147"/>
      <c r="S89" s="39"/>
      <c r="T89" s="39"/>
      <c r="U89" s="39"/>
      <c r="V89" s="39"/>
      <c r="W89" s="39"/>
      <c r="X89" s="39"/>
      <c r="Y89" s="39"/>
      <c r="Z89" s="39"/>
      <c r="AA89" s="39"/>
      <c r="AB89" s="39"/>
      <c r="AC89" s="39"/>
      <c r="AD89" s="39"/>
      <c r="AE89" s="39"/>
    </row>
    <row r="90" s="2" customFormat="1" ht="15.15" customHeight="1">
      <c r="A90" s="39"/>
      <c r="B90" s="40"/>
      <c r="C90" s="33" t="s">
        <v>29</v>
      </c>
      <c r="D90" s="41"/>
      <c r="E90" s="41"/>
      <c r="F90" s="28" t="str">
        <f>IF(E22="","",E22)</f>
        <v>Vyplň údaj</v>
      </c>
      <c r="G90" s="41"/>
      <c r="H90" s="41"/>
      <c r="I90" s="33" t="s">
        <v>33</v>
      </c>
      <c r="J90" s="37" t="str">
        <f>E28</f>
        <v>Tomáš Šrédl</v>
      </c>
      <c r="K90" s="41"/>
      <c r="L90" s="147"/>
      <c r="S90" s="39"/>
      <c r="T90" s="39"/>
      <c r="U90" s="39"/>
      <c r="V90" s="39"/>
      <c r="W90" s="39"/>
      <c r="X90" s="39"/>
      <c r="Y90" s="39"/>
      <c r="Z90" s="39"/>
      <c r="AA90" s="39"/>
      <c r="AB90" s="39"/>
      <c r="AC90" s="39"/>
      <c r="AD90" s="39"/>
      <c r="AE90" s="39"/>
    </row>
    <row r="91" s="2" customFormat="1" ht="10.32" customHeight="1">
      <c r="A91" s="39"/>
      <c r="B91" s="40"/>
      <c r="C91" s="41"/>
      <c r="D91" s="41"/>
      <c r="E91" s="41"/>
      <c r="F91" s="41"/>
      <c r="G91" s="41"/>
      <c r="H91" s="41"/>
      <c r="I91" s="41"/>
      <c r="J91" s="41"/>
      <c r="K91" s="41"/>
      <c r="L91" s="147"/>
      <c r="S91" s="39"/>
      <c r="T91" s="39"/>
      <c r="U91" s="39"/>
      <c r="V91" s="39"/>
      <c r="W91" s="39"/>
      <c r="X91" s="39"/>
      <c r="Y91" s="39"/>
      <c r="Z91" s="39"/>
      <c r="AA91" s="39"/>
      <c r="AB91" s="39"/>
      <c r="AC91" s="39"/>
      <c r="AD91" s="39"/>
      <c r="AE91" s="39"/>
    </row>
    <row r="92" s="11" customFormat="1" ht="29.28" customHeight="1">
      <c r="A92" s="188"/>
      <c r="B92" s="189"/>
      <c r="C92" s="190" t="s">
        <v>161</v>
      </c>
      <c r="D92" s="191" t="s">
        <v>56</v>
      </c>
      <c r="E92" s="191" t="s">
        <v>52</v>
      </c>
      <c r="F92" s="191" t="s">
        <v>53</v>
      </c>
      <c r="G92" s="191" t="s">
        <v>162</v>
      </c>
      <c r="H92" s="191" t="s">
        <v>163</v>
      </c>
      <c r="I92" s="191" t="s">
        <v>164</v>
      </c>
      <c r="J92" s="191" t="s">
        <v>156</v>
      </c>
      <c r="K92" s="192" t="s">
        <v>165</v>
      </c>
      <c r="L92" s="193"/>
      <c r="M92" s="93" t="s">
        <v>19</v>
      </c>
      <c r="N92" s="94" t="s">
        <v>41</v>
      </c>
      <c r="O92" s="94" t="s">
        <v>166</v>
      </c>
      <c r="P92" s="94" t="s">
        <v>167</v>
      </c>
      <c r="Q92" s="94" t="s">
        <v>168</v>
      </c>
      <c r="R92" s="94" t="s">
        <v>169</v>
      </c>
      <c r="S92" s="94" t="s">
        <v>170</v>
      </c>
      <c r="T92" s="95" t="s">
        <v>171</v>
      </c>
      <c r="U92" s="188"/>
      <c r="V92" s="188"/>
      <c r="W92" s="188"/>
      <c r="X92" s="188"/>
      <c r="Y92" s="188"/>
      <c r="Z92" s="188"/>
      <c r="AA92" s="188"/>
      <c r="AB92" s="188"/>
      <c r="AC92" s="188"/>
      <c r="AD92" s="188"/>
      <c r="AE92" s="188"/>
    </row>
    <row r="93" s="2" customFormat="1" ht="22.8" customHeight="1">
      <c r="A93" s="39"/>
      <c r="B93" s="40"/>
      <c r="C93" s="100" t="s">
        <v>172</v>
      </c>
      <c r="D93" s="41"/>
      <c r="E93" s="41"/>
      <c r="F93" s="41"/>
      <c r="G93" s="41"/>
      <c r="H93" s="41"/>
      <c r="I93" s="41"/>
      <c r="J93" s="194">
        <f>BK93</f>
        <v>0</v>
      </c>
      <c r="K93" s="41"/>
      <c r="L93" s="45"/>
      <c r="M93" s="96"/>
      <c r="N93" s="195"/>
      <c r="O93" s="97"/>
      <c r="P93" s="196">
        <f>P94</f>
        <v>0</v>
      </c>
      <c r="Q93" s="97"/>
      <c r="R93" s="196">
        <f>R94</f>
        <v>495</v>
      </c>
      <c r="S93" s="97"/>
      <c r="T93" s="197">
        <f>T94</f>
        <v>0</v>
      </c>
      <c r="U93" s="39"/>
      <c r="V93" s="39"/>
      <c r="W93" s="39"/>
      <c r="X93" s="39"/>
      <c r="Y93" s="39"/>
      <c r="Z93" s="39"/>
      <c r="AA93" s="39"/>
      <c r="AB93" s="39"/>
      <c r="AC93" s="39"/>
      <c r="AD93" s="39"/>
      <c r="AE93" s="39"/>
      <c r="AT93" s="18" t="s">
        <v>70</v>
      </c>
      <c r="AU93" s="18" t="s">
        <v>157</v>
      </c>
      <c r="BK93" s="198">
        <f>BK94</f>
        <v>0</v>
      </c>
    </row>
    <row r="94" s="12" customFormat="1" ht="25.92" customHeight="1">
      <c r="A94" s="12"/>
      <c r="B94" s="199"/>
      <c r="C94" s="200"/>
      <c r="D94" s="201" t="s">
        <v>70</v>
      </c>
      <c r="E94" s="202" t="s">
        <v>173</v>
      </c>
      <c r="F94" s="202" t="s">
        <v>174</v>
      </c>
      <c r="G94" s="200"/>
      <c r="H94" s="200"/>
      <c r="I94" s="203"/>
      <c r="J94" s="204">
        <f>BK94</f>
        <v>0</v>
      </c>
      <c r="K94" s="200"/>
      <c r="L94" s="205"/>
      <c r="M94" s="206"/>
      <c r="N94" s="207"/>
      <c r="O94" s="207"/>
      <c r="P94" s="208">
        <f>P95</f>
        <v>0</v>
      </c>
      <c r="Q94" s="207"/>
      <c r="R94" s="208">
        <f>R95</f>
        <v>495</v>
      </c>
      <c r="S94" s="207"/>
      <c r="T94" s="209">
        <f>T95</f>
        <v>0</v>
      </c>
      <c r="U94" s="12"/>
      <c r="V94" s="12"/>
      <c r="W94" s="12"/>
      <c r="X94" s="12"/>
      <c r="Y94" s="12"/>
      <c r="Z94" s="12"/>
      <c r="AA94" s="12"/>
      <c r="AB94" s="12"/>
      <c r="AC94" s="12"/>
      <c r="AD94" s="12"/>
      <c r="AE94" s="12"/>
      <c r="AR94" s="210" t="s">
        <v>78</v>
      </c>
      <c r="AT94" s="211" t="s">
        <v>70</v>
      </c>
      <c r="AU94" s="211" t="s">
        <v>71</v>
      </c>
      <c r="AY94" s="210" t="s">
        <v>175</v>
      </c>
      <c r="BK94" s="212">
        <f>BK95</f>
        <v>0</v>
      </c>
    </row>
    <row r="95" s="12" customFormat="1" ht="22.8" customHeight="1">
      <c r="A95" s="12"/>
      <c r="B95" s="199"/>
      <c r="C95" s="200"/>
      <c r="D95" s="201" t="s">
        <v>70</v>
      </c>
      <c r="E95" s="213" t="s">
        <v>176</v>
      </c>
      <c r="F95" s="213" t="s">
        <v>177</v>
      </c>
      <c r="G95" s="200"/>
      <c r="H95" s="200"/>
      <c r="I95" s="203"/>
      <c r="J95" s="214">
        <f>BK95</f>
        <v>0</v>
      </c>
      <c r="K95" s="200"/>
      <c r="L95" s="205"/>
      <c r="M95" s="206"/>
      <c r="N95" s="207"/>
      <c r="O95" s="207"/>
      <c r="P95" s="208">
        <f>SUM(P96:P111)</f>
        <v>0</v>
      </c>
      <c r="Q95" s="207"/>
      <c r="R95" s="208">
        <f>SUM(R96:R111)</f>
        <v>495</v>
      </c>
      <c r="S95" s="207"/>
      <c r="T95" s="209">
        <f>SUM(T96:T111)</f>
        <v>0</v>
      </c>
      <c r="U95" s="12"/>
      <c r="V95" s="12"/>
      <c r="W95" s="12"/>
      <c r="X95" s="12"/>
      <c r="Y95" s="12"/>
      <c r="Z95" s="12"/>
      <c r="AA95" s="12"/>
      <c r="AB95" s="12"/>
      <c r="AC95" s="12"/>
      <c r="AD95" s="12"/>
      <c r="AE95" s="12"/>
      <c r="AR95" s="210" t="s">
        <v>78</v>
      </c>
      <c r="AT95" s="211" t="s">
        <v>70</v>
      </c>
      <c r="AU95" s="211" t="s">
        <v>78</v>
      </c>
      <c r="AY95" s="210" t="s">
        <v>175</v>
      </c>
      <c r="BK95" s="212">
        <f>SUM(BK96:BK111)</f>
        <v>0</v>
      </c>
    </row>
    <row r="96" s="2" customFormat="1" ht="37.8" customHeight="1">
      <c r="A96" s="39"/>
      <c r="B96" s="40"/>
      <c r="C96" s="215" t="s">
        <v>78</v>
      </c>
      <c r="D96" s="215" t="s">
        <v>178</v>
      </c>
      <c r="E96" s="216" t="s">
        <v>526</v>
      </c>
      <c r="F96" s="217" t="s">
        <v>527</v>
      </c>
      <c r="G96" s="218" t="s">
        <v>181</v>
      </c>
      <c r="H96" s="219">
        <v>4.6500000000000004</v>
      </c>
      <c r="I96" s="220"/>
      <c r="J96" s="221">
        <f>ROUND(I96*H96,2)</f>
        <v>0</v>
      </c>
      <c r="K96" s="217" t="s">
        <v>182</v>
      </c>
      <c r="L96" s="45"/>
      <c r="M96" s="222" t="s">
        <v>19</v>
      </c>
      <c r="N96" s="223" t="s">
        <v>42</v>
      </c>
      <c r="O96" s="85"/>
      <c r="P96" s="224">
        <f>O96*H96</f>
        <v>0</v>
      </c>
      <c r="Q96" s="224">
        <v>0</v>
      </c>
      <c r="R96" s="224">
        <f>Q96*H96</f>
        <v>0</v>
      </c>
      <c r="S96" s="224">
        <v>0</v>
      </c>
      <c r="T96" s="225">
        <f>S96*H96</f>
        <v>0</v>
      </c>
      <c r="U96" s="39"/>
      <c r="V96" s="39"/>
      <c r="W96" s="39"/>
      <c r="X96" s="39"/>
      <c r="Y96" s="39"/>
      <c r="Z96" s="39"/>
      <c r="AA96" s="39"/>
      <c r="AB96" s="39"/>
      <c r="AC96" s="39"/>
      <c r="AD96" s="39"/>
      <c r="AE96" s="39"/>
      <c r="AR96" s="226" t="s">
        <v>118</v>
      </c>
      <c r="AT96" s="226" t="s">
        <v>178</v>
      </c>
      <c r="AU96" s="226" t="s">
        <v>80</v>
      </c>
      <c r="AY96" s="18" t="s">
        <v>175</v>
      </c>
      <c r="BE96" s="227">
        <f>IF(N96="základní",J96,0)</f>
        <v>0</v>
      </c>
      <c r="BF96" s="227">
        <f>IF(N96="snížená",J96,0)</f>
        <v>0</v>
      </c>
      <c r="BG96" s="227">
        <f>IF(N96="zákl. přenesená",J96,0)</f>
        <v>0</v>
      </c>
      <c r="BH96" s="227">
        <f>IF(N96="sníž. přenesená",J96,0)</f>
        <v>0</v>
      </c>
      <c r="BI96" s="227">
        <f>IF(N96="nulová",J96,0)</f>
        <v>0</v>
      </c>
      <c r="BJ96" s="18" t="s">
        <v>78</v>
      </c>
      <c r="BK96" s="227">
        <f>ROUND(I96*H96,2)</f>
        <v>0</v>
      </c>
      <c r="BL96" s="18" t="s">
        <v>118</v>
      </c>
      <c r="BM96" s="226" t="s">
        <v>948</v>
      </c>
    </row>
    <row r="97" s="15" customFormat="1">
      <c r="A97" s="15"/>
      <c r="B97" s="261"/>
      <c r="C97" s="262"/>
      <c r="D97" s="230" t="s">
        <v>184</v>
      </c>
      <c r="E97" s="263" t="s">
        <v>19</v>
      </c>
      <c r="F97" s="264" t="s">
        <v>949</v>
      </c>
      <c r="G97" s="262"/>
      <c r="H97" s="263" t="s">
        <v>19</v>
      </c>
      <c r="I97" s="265"/>
      <c r="J97" s="262"/>
      <c r="K97" s="262"/>
      <c r="L97" s="266"/>
      <c r="M97" s="267"/>
      <c r="N97" s="268"/>
      <c r="O97" s="268"/>
      <c r="P97" s="268"/>
      <c r="Q97" s="268"/>
      <c r="R97" s="268"/>
      <c r="S97" s="268"/>
      <c r="T97" s="269"/>
      <c r="U97" s="15"/>
      <c r="V97" s="15"/>
      <c r="W97" s="15"/>
      <c r="X97" s="15"/>
      <c r="Y97" s="15"/>
      <c r="Z97" s="15"/>
      <c r="AA97" s="15"/>
      <c r="AB97" s="15"/>
      <c r="AC97" s="15"/>
      <c r="AD97" s="15"/>
      <c r="AE97" s="15"/>
      <c r="AT97" s="270" t="s">
        <v>184</v>
      </c>
      <c r="AU97" s="270" t="s">
        <v>80</v>
      </c>
      <c r="AV97" s="15" t="s">
        <v>78</v>
      </c>
      <c r="AW97" s="15" t="s">
        <v>32</v>
      </c>
      <c r="AX97" s="15" t="s">
        <v>71</v>
      </c>
      <c r="AY97" s="270" t="s">
        <v>175</v>
      </c>
    </row>
    <row r="98" s="13" customFormat="1">
      <c r="A98" s="13"/>
      <c r="B98" s="228"/>
      <c r="C98" s="229"/>
      <c r="D98" s="230" t="s">
        <v>184</v>
      </c>
      <c r="E98" s="231" t="s">
        <v>19</v>
      </c>
      <c r="F98" s="232" t="s">
        <v>950</v>
      </c>
      <c r="G98" s="229"/>
      <c r="H98" s="233">
        <v>2.25</v>
      </c>
      <c r="I98" s="234"/>
      <c r="J98" s="229"/>
      <c r="K98" s="229"/>
      <c r="L98" s="235"/>
      <c r="M98" s="236"/>
      <c r="N98" s="237"/>
      <c r="O98" s="237"/>
      <c r="P98" s="237"/>
      <c r="Q98" s="237"/>
      <c r="R98" s="237"/>
      <c r="S98" s="237"/>
      <c r="T98" s="238"/>
      <c r="U98" s="13"/>
      <c r="V98" s="13"/>
      <c r="W98" s="13"/>
      <c r="X98" s="13"/>
      <c r="Y98" s="13"/>
      <c r="Z98" s="13"/>
      <c r="AA98" s="13"/>
      <c r="AB98" s="13"/>
      <c r="AC98" s="13"/>
      <c r="AD98" s="13"/>
      <c r="AE98" s="13"/>
      <c r="AT98" s="239" t="s">
        <v>184</v>
      </c>
      <c r="AU98" s="239" t="s">
        <v>80</v>
      </c>
      <c r="AV98" s="13" t="s">
        <v>80</v>
      </c>
      <c r="AW98" s="13" t="s">
        <v>32</v>
      </c>
      <c r="AX98" s="13" t="s">
        <v>71</v>
      </c>
      <c r="AY98" s="239" t="s">
        <v>175</v>
      </c>
    </row>
    <row r="99" s="15" customFormat="1">
      <c r="A99" s="15"/>
      <c r="B99" s="261"/>
      <c r="C99" s="262"/>
      <c r="D99" s="230" t="s">
        <v>184</v>
      </c>
      <c r="E99" s="263" t="s">
        <v>19</v>
      </c>
      <c r="F99" s="264" t="s">
        <v>951</v>
      </c>
      <c r="G99" s="262"/>
      <c r="H99" s="263" t="s">
        <v>19</v>
      </c>
      <c r="I99" s="265"/>
      <c r="J99" s="262"/>
      <c r="K99" s="262"/>
      <c r="L99" s="266"/>
      <c r="M99" s="267"/>
      <c r="N99" s="268"/>
      <c r="O99" s="268"/>
      <c r="P99" s="268"/>
      <c r="Q99" s="268"/>
      <c r="R99" s="268"/>
      <c r="S99" s="268"/>
      <c r="T99" s="269"/>
      <c r="U99" s="15"/>
      <c r="V99" s="15"/>
      <c r="W99" s="15"/>
      <c r="X99" s="15"/>
      <c r="Y99" s="15"/>
      <c r="Z99" s="15"/>
      <c r="AA99" s="15"/>
      <c r="AB99" s="15"/>
      <c r="AC99" s="15"/>
      <c r="AD99" s="15"/>
      <c r="AE99" s="15"/>
      <c r="AT99" s="270" t="s">
        <v>184</v>
      </c>
      <c r="AU99" s="270" t="s">
        <v>80</v>
      </c>
      <c r="AV99" s="15" t="s">
        <v>78</v>
      </c>
      <c r="AW99" s="15" t="s">
        <v>32</v>
      </c>
      <c r="AX99" s="15" t="s">
        <v>71</v>
      </c>
      <c r="AY99" s="270" t="s">
        <v>175</v>
      </c>
    </row>
    <row r="100" s="13" customFormat="1">
      <c r="A100" s="13"/>
      <c r="B100" s="228"/>
      <c r="C100" s="229"/>
      <c r="D100" s="230" t="s">
        <v>184</v>
      </c>
      <c r="E100" s="231" t="s">
        <v>19</v>
      </c>
      <c r="F100" s="232" t="s">
        <v>952</v>
      </c>
      <c r="G100" s="229"/>
      <c r="H100" s="233">
        <v>1.2</v>
      </c>
      <c r="I100" s="234"/>
      <c r="J100" s="229"/>
      <c r="K100" s="229"/>
      <c r="L100" s="235"/>
      <c r="M100" s="236"/>
      <c r="N100" s="237"/>
      <c r="O100" s="237"/>
      <c r="P100" s="237"/>
      <c r="Q100" s="237"/>
      <c r="R100" s="237"/>
      <c r="S100" s="237"/>
      <c r="T100" s="238"/>
      <c r="U100" s="13"/>
      <c r="V100" s="13"/>
      <c r="W100" s="13"/>
      <c r="X100" s="13"/>
      <c r="Y100" s="13"/>
      <c r="Z100" s="13"/>
      <c r="AA100" s="13"/>
      <c r="AB100" s="13"/>
      <c r="AC100" s="13"/>
      <c r="AD100" s="13"/>
      <c r="AE100" s="13"/>
      <c r="AT100" s="239" t="s">
        <v>184</v>
      </c>
      <c r="AU100" s="239" t="s">
        <v>80</v>
      </c>
      <c r="AV100" s="13" t="s">
        <v>80</v>
      </c>
      <c r="AW100" s="13" t="s">
        <v>32</v>
      </c>
      <c r="AX100" s="13" t="s">
        <v>71</v>
      </c>
      <c r="AY100" s="239" t="s">
        <v>175</v>
      </c>
    </row>
    <row r="101" s="15" customFormat="1">
      <c r="A101" s="15"/>
      <c r="B101" s="261"/>
      <c r="C101" s="262"/>
      <c r="D101" s="230" t="s">
        <v>184</v>
      </c>
      <c r="E101" s="263" t="s">
        <v>19</v>
      </c>
      <c r="F101" s="264" t="s">
        <v>953</v>
      </c>
      <c r="G101" s="262"/>
      <c r="H101" s="263" t="s">
        <v>19</v>
      </c>
      <c r="I101" s="265"/>
      <c r="J101" s="262"/>
      <c r="K101" s="262"/>
      <c r="L101" s="266"/>
      <c r="M101" s="267"/>
      <c r="N101" s="268"/>
      <c r="O101" s="268"/>
      <c r="P101" s="268"/>
      <c r="Q101" s="268"/>
      <c r="R101" s="268"/>
      <c r="S101" s="268"/>
      <c r="T101" s="269"/>
      <c r="U101" s="15"/>
      <c r="V101" s="15"/>
      <c r="W101" s="15"/>
      <c r="X101" s="15"/>
      <c r="Y101" s="15"/>
      <c r="Z101" s="15"/>
      <c r="AA101" s="15"/>
      <c r="AB101" s="15"/>
      <c r="AC101" s="15"/>
      <c r="AD101" s="15"/>
      <c r="AE101" s="15"/>
      <c r="AT101" s="270" t="s">
        <v>184</v>
      </c>
      <c r="AU101" s="270" t="s">
        <v>80</v>
      </c>
      <c r="AV101" s="15" t="s">
        <v>78</v>
      </c>
      <c r="AW101" s="15" t="s">
        <v>32</v>
      </c>
      <c r="AX101" s="15" t="s">
        <v>71</v>
      </c>
      <c r="AY101" s="270" t="s">
        <v>175</v>
      </c>
    </row>
    <row r="102" s="13" customFormat="1">
      <c r="A102" s="13"/>
      <c r="B102" s="228"/>
      <c r="C102" s="229"/>
      <c r="D102" s="230" t="s">
        <v>184</v>
      </c>
      <c r="E102" s="231" t="s">
        <v>19</v>
      </c>
      <c r="F102" s="232" t="s">
        <v>952</v>
      </c>
      <c r="G102" s="229"/>
      <c r="H102" s="233">
        <v>1.2</v>
      </c>
      <c r="I102" s="234"/>
      <c r="J102" s="229"/>
      <c r="K102" s="229"/>
      <c r="L102" s="235"/>
      <c r="M102" s="236"/>
      <c r="N102" s="237"/>
      <c r="O102" s="237"/>
      <c r="P102" s="237"/>
      <c r="Q102" s="237"/>
      <c r="R102" s="237"/>
      <c r="S102" s="237"/>
      <c r="T102" s="238"/>
      <c r="U102" s="13"/>
      <c r="V102" s="13"/>
      <c r="W102" s="13"/>
      <c r="X102" s="13"/>
      <c r="Y102" s="13"/>
      <c r="Z102" s="13"/>
      <c r="AA102" s="13"/>
      <c r="AB102" s="13"/>
      <c r="AC102" s="13"/>
      <c r="AD102" s="13"/>
      <c r="AE102" s="13"/>
      <c r="AT102" s="239" t="s">
        <v>184</v>
      </c>
      <c r="AU102" s="239" t="s">
        <v>80</v>
      </c>
      <c r="AV102" s="13" t="s">
        <v>80</v>
      </c>
      <c r="AW102" s="13" t="s">
        <v>32</v>
      </c>
      <c r="AX102" s="13" t="s">
        <v>71</v>
      </c>
      <c r="AY102" s="239" t="s">
        <v>175</v>
      </c>
    </row>
    <row r="103" s="14" customFormat="1">
      <c r="A103" s="14"/>
      <c r="B103" s="240"/>
      <c r="C103" s="241"/>
      <c r="D103" s="230" t="s">
        <v>184</v>
      </c>
      <c r="E103" s="242" t="s">
        <v>19</v>
      </c>
      <c r="F103" s="243" t="s">
        <v>190</v>
      </c>
      <c r="G103" s="241"/>
      <c r="H103" s="244">
        <v>4.6500000000000004</v>
      </c>
      <c r="I103" s="245"/>
      <c r="J103" s="241"/>
      <c r="K103" s="241"/>
      <c r="L103" s="246"/>
      <c r="M103" s="247"/>
      <c r="N103" s="248"/>
      <c r="O103" s="248"/>
      <c r="P103" s="248"/>
      <c r="Q103" s="248"/>
      <c r="R103" s="248"/>
      <c r="S103" s="248"/>
      <c r="T103" s="249"/>
      <c r="U103" s="14"/>
      <c r="V103" s="14"/>
      <c r="W103" s="14"/>
      <c r="X103" s="14"/>
      <c r="Y103" s="14"/>
      <c r="Z103" s="14"/>
      <c r="AA103" s="14"/>
      <c r="AB103" s="14"/>
      <c r="AC103" s="14"/>
      <c r="AD103" s="14"/>
      <c r="AE103" s="14"/>
      <c r="AT103" s="250" t="s">
        <v>184</v>
      </c>
      <c r="AU103" s="250" t="s">
        <v>80</v>
      </c>
      <c r="AV103" s="14" t="s">
        <v>118</v>
      </c>
      <c r="AW103" s="14" t="s">
        <v>32</v>
      </c>
      <c r="AX103" s="14" t="s">
        <v>78</v>
      </c>
      <c r="AY103" s="250" t="s">
        <v>175</v>
      </c>
    </row>
    <row r="104" s="2" customFormat="1" ht="37.8" customHeight="1">
      <c r="A104" s="39"/>
      <c r="B104" s="40"/>
      <c r="C104" s="215" t="s">
        <v>80</v>
      </c>
      <c r="D104" s="215" t="s">
        <v>178</v>
      </c>
      <c r="E104" s="216" t="s">
        <v>194</v>
      </c>
      <c r="F104" s="217" t="s">
        <v>814</v>
      </c>
      <c r="G104" s="218" t="s">
        <v>196</v>
      </c>
      <c r="H104" s="219">
        <v>330</v>
      </c>
      <c r="I104" s="220"/>
      <c r="J104" s="221">
        <f>ROUND(I104*H104,2)</f>
        <v>0</v>
      </c>
      <c r="K104" s="217" t="s">
        <v>182</v>
      </c>
      <c r="L104" s="45"/>
      <c r="M104" s="222" t="s">
        <v>19</v>
      </c>
      <c r="N104" s="223" t="s">
        <v>42</v>
      </c>
      <c r="O104" s="85"/>
      <c r="P104" s="224">
        <f>O104*H104</f>
        <v>0</v>
      </c>
      <c r="Q104" s="224">
        <v>0</v>
      </c>
      <c r="R104" s="224">
        <f>Q104*H104</f>
        <v>0</v>
      </c>
      <c r="S104" s="224">
        <v>0</v>
      </c>
      <c r="T104" s="225">
        <f>S104*H104</f>
        <v>0</v>
      </c>
      <c r="U104" s="39"/>
      <c r="V104" s="39"/>
      <c r="W104" s="39"/>
      <c r="X104" s="39"/>
      <c r="Y104" s="39"/>
      <c r="Z104" s="39"/>
      <c r="AA104" s="39"/>
      <c r="AB104" s="39"/>
      <c r="AC104" s="39"/>
      <c r="AD104" s="39"/>
      <c r="AE104" s="39"/>
      <c r="AR104" s="226" t="s">
        <v>118</v>
      </c>
      <c r="AT104" s="226" t="s">
        <v>178</v>
      </c>
      <c r="AU104" s="226" t="s">
        <v>80</v>
      </c>
      <c r="AY104" s="18" t="s">
        <v>175</v>
      </c>
      <c r="BE104" s="227">
        <f>IF(N104="základní",J104,0)</f>
        <v>0</v>
      </c>
      <c r="BF104" s="227">
        <f>IF(N104="snížená",J104,0)</f>
        <v>0</v>
      </c>
      <c r="BG104" s="227">
        <f>IF(N104="zákl. přenesená",J104,0)</f>
        <v>0</v>
      </c>
      <c r="BH104" s="227">
        <f>IF(N104="sníž. přenesená",J104,0)</f>
        <v>0</v>
      </c>
      <c r="BI104" s="227">
        <f>IF(N104="nulová",J104,0)</f>
        <v>0</v>
      </c>
      <c r="BJ104" s="18" t="s">
        <v>78</v>
      </c>
      <c r="BK104" s="227">
        <f>ROUND(I104*H104,2)</f>
        <v>0</v>
      </c>
      <c r="BL104" s="18" t="s">
        <v>118</v>
      </c>
      <c r="BM104" s="226" t="s">
        <v>954</v>
      </c>
    </row>
    <row r="105" s="13" customFormat="1">
      <c r="A105" s="13"/>
      <c r="B105" s="228"/>
      <c r="C105" s="229"/>
      <c r="D105" s="230" t="s">
        <v>184</v>
      </c>
      <c r="E105" s="231" t="s">
        <v>19</v>
      </c>
      <c r="F105" s="232" t="s">
        <v>955</v>
      </c>
      <c r="G105" s="229"/>
      <c r="H105" s="233">
        <v>330</v>
      </c>
      <c r="I105" s="234"/>
      <c r="J105" s="229"/>
      <c r="K105" s="229"/>
      <c r="L105" s="235"/>
      <c r="M105" s="236"/>
      <c r="N105" s="237"/>
      <c r="O105" s="237"/>
      <c r="P105" s="237"/>
      <c r="Q105" s="237"/>
      <c r="R105" s="237"/>
      <c r="S105" s="237"/>
      <c r="T105" s="238"/>
      <c r="U105" s="13"/>
      <c r="V105" s="13"/>
      <c r="W105" s="13"/>
      <c r="X105" s="13"/>
      <c r="Y105" s="13"/>
      <c r="Z105" s="13"/>
      <c r="AA105" s="13"/>
      <c r="AB105" s="13"/>
      <c r="AC105" s="13"/>
      <c r="AD105" s="13"/>
      <c r="AE105" s="13"/>
      <c r="AT105" s="239" t="s">
        <v>184</v>
      </c>
      <c r="AU105" s="239" t="s">
        <v>80</v>
      </c>
      <c r="AV105" s="13" t="s">
        <v>80</v>
      </c>
      <c r="AW105" s="13" t="s">
        <v>32</v>
      </c>
      <c r="AX105" s="13" t="s">
        <v>78</v>
      </c>
      <c r="AY105" s="239" t="s">
        <v>175</v>
      </c>
    </row>
    <row r="106" s="2" customFormat="1" ht="16.5" customHeight="1">
      <c r="A106" s="39"/>
      <c r="B106" s="40"/>
      <c r="C106" s="251" t="s">
        <v>87</v>
      </c>
      <c r="D106" s="251" t="s">
        <v>199</v>
      </c>
      <c r="E106" s="252" t="s">
        <v>317</v>
      </c>
      <c r="F106" s="253" t="s">
        <v>318</v>
      </c>
      <c r="G106" s="254" t="s">
        <v>202</v>
      </c>
      <c r="H106" s="255">
        <v>495</v>
      </c>
      <c r="I106" s="256"/>
      <c r="J106" s="257">
        <f>ROUND(I106*H106,2)</f>
        <v>0</v>
      </c>
      <c r="K106" s="253" t="s">
        <v>182</v>
      </c>
      <c r="L106" s="258"/>
      <c r="M106" s="259" t="s">
        <v>19</v>
      </c>
      <c r="N106" s="260" t="s">
        <v>42</v>
      </c>
      <c r="O106" s="85"/>
      <c r="P106" s="224">
        <f>O106*H106</f>
        <v>0</v>
      </c>
      <c r="Q106" s="224">
        <v>1</v>
      </c>
      <c r="R106" s="224">
        <f>Q106*H106</f>
        <v>495</v>
      </c>
      <c r="S106" s="224">
        <v>0</v>
      </c>
      <c r="T106" s="225">
        <f>S106*H106</f>
        <v>0</v>
      </c>
      <c r="U106" s="39"/>
      <c r="V106" s="39"/>
      <c r="W106" s="39"/>
      <c r="X106" s="39"/>
      <c r="Y106" s="39"/>
      <c r="Z106" s="39"/>
      <c r="AA106" s="39"/>
      <c r="AB106" s="39"/>
      <c r="AC106" s="39"/>
      <c r="AD106" s="39"/>
      <c r="AE106" s="39"/>
      <c r="AR106" s="226" t="s">
        <v>203</v>
      </c>
      <c r="AT106" s="226" t="s">
        <v>199</v>
      </c>
      <c r="AU106" s="226" t="s">
        <v>80</v>
      </c>
      <c r="AY106" s="18" t="s">
        <v>175</v>
      </c>
      <c r="BE106" s="227">
        <f>IF(N106="základní",J106,0)</f>
        <v>0</v>
      </c>
      <c r="BF106" s="227">
        <f>IF(N106="snížená",J106,0)</f>
        <v>0</v>
      </c>
      <c r="BG106" s="227">
        <f>IF(N106="zákl. přenesená",J106,0)</f>
        <v>0</v>
      </c>
      <c r="BH106" s="227">
        <f>IF(N106="sníž. přenesená",J106,0)</f>
        <v>0</v>
      </c>
      <c r="BI106" s="227">
        <f>IF(N106="nulová",J106,0)</f>
        <v>0</v>
      </c>
      <c r="BJ106" s="18" t="s">
        <v>78</v>
      </c>
      <c r="BK106" s="227">
        <f>ROUND(I106*H106,2)</f>
        <v>0</v>
      </c>
      <c r="BL106" s="18" t="s">
        <v>118</v>
      </c>
      <c r="BM106" s="226" t="s">
        <v>956</v>
      </c>
    </row>
    <row r="107" s="13" customFormat="1">
      <c r="A107" s="13"/>
      <c r="B107" s="228"/>
      <c r="C107" s="229"/>
      <c r="D107" s="230" t="s">
        <v>184</v>
      </c>
      <c r="E107" s="231" t="s">
        <v>19</v>
      </c>
      <c r="F107" s="232" t="s">
        <v>957</v>
      </c>
      <c r="G107" s="229"/>
      <c r="H107" s="233">
        <v>495</v>
      </c>
      <c r="I107" s="234"/>
      <c r="J107" s="229"/>
      <c r="K107" s="229"/>
      <c r="L107" s="235"/>
      <c r="M107" s="236"/>
      <c r="N107" s="237"/>
      <c r="O107" s="237"/>
      <c r="P107" s="237"/>
      <c r="Q107" s="237"/>
      <c r="R107" s="237"/>
      <c r="S107" s="237"/>
      <c r="T107" s="238"/>
      <c r="U107" s="13"/>
      <c r="V107" s="13"/>
      <c r="W107" s="13"/>
      <c r="X107" s="13"/>
      <c r="Y107" s="13"/>
      <c r="Z107" s="13"/>
      <c r="AA107" s="13"/>
      <c r="AB107" s="13"/>
      <c r="AC107" s="13"/>
      <c r="AD107" s="13"/>
      <c r="AE107" s="13"/>
      <c r="AT107" s="239" t="s">
        <v>184</v>
      </c>
      <c r="AU107" s="239" t="s">
        <v>80</v>
      </c>
      <c r="AV107" s="13" t="s">
        <v>80</v>
      </c>
      <c r="AW107" s="13" t="s">
        <v>32</v>
      </c>
      <c r="AX107" s="13" t="s">
        <v>78</v>
      </c>
      <c r="AY107" s="239" t="s">
        <v>175</v>
      </c>
    </row>
    <row r="108" s="2" customFormat="1" ht="78" customHeight="1">
      <c r="A108" s="39"/>
      <c r="B108" s="40"/>
      <c r="C108" s="215" t="s">
        <v>118</v>
      </c>
      <c r="D108" s="215" t="s">
        <v>178</v>
      </c>
      <c r="E108" s="216" t="s">
        <v>206</v>
      </c>
      <c r="F108" s="217" t="s">
        <v>207</v>
      </c>
      <c r="G108" s="218" t="s">
        <v>202</v>
      </c>
      <c r="H108" s="219">
        <v>495</v>
      </c>
      <c r="I108" s="220"/>
      <c r="J108" s="221">
        <f>ROUND(I108*H108,2)</f>
        <v>0</v>
      </c>
      <c r="K108" s="217" t="s">
        <v>182</v>
      </c>
      <c r="L108" s="45"/>
      <c r="M108" s="222" t="s">
        <v>19</v>
      </c>
      <c r="N108" s="223" t="s">
        <v>42</v>
      </c>
      <c r="O108" s="85"/>
      <c r="P108" s="224">
        <f>O108*H108</f>
        <v>0</v>
      </c>
      <c r="Q108" s="224">
        <v>0</v>
      </c>
      <c r="R108" s="224">
        <f>Q108*H108</f>
        <v>0</v>
      </c>
      <c r="S108" s="224">
        <v>0</v>
      </c>
      <c r="T108" s="225">
        <f>S108*H108</f>
        <v>0</v>
      </c>
      <c r="U108" s="39"/>
      <c r="V108" s="39"/>
      <c r="W108" s="39"/>
      <c r="X108" s="39"/>
      <c r="Y108" s="39"/>
      <c r="Z108" s="39"/>
      <c r="AA108" s="39"/>
      <c r="AB108" s="39"/>
      <c r="AC108" s="39"/>
      <c r="AD108" s="39"/>
      <c r="AE108" s="39"/>
      <c r="AR108" s="226" t="s">
        <v>118</v>
      </c>
      <c r="AT108" s="226" t="s">
        <v>178</v>
      </c>
      <c r="AU108" s="226" t="s">
        <v>80</v>
      </c>
      <c r="AY108" s="18" t="s">
        <v>175</v>
      </c>
      <c r="BE108" s="227">
        <f>IF(N108="základní",J108,0)</f>
        <v>0</v>
      </c>
      <c r="BF108" s="227">
        <f>IF(N108="snížená",J108,0)</f>
        <v>0</v>
      </c>
      <c r="BG108" s="227">
        <f>IF(N108="zákl. přenesená",J108,0)</f>
        <v>0</v>
      </c>
      <c r="BH108" s="227">
        <f>IF(N108="sníž. přenesená",J108,0)</f>
        <v>0</v>
      </c>
      <c r="BI108" s="227">
        <f>IF(N108="nulová",J108,0)</f>
        <v>0</v>
      </c>
      <c r="BJ108" s="18" t="s">
        <v>78</v>
      </c>
      <c r="BK108" s="227">
        <f>ROUND(I108*H108,2)</f>
        <v>0</v>
      </c>
      <c r="BL108" s="18" t="s">
        <v>118</v>
      </c>
      <c r="BM108" s="226" t="s">
        <v>958</v>
      </c>
    </row>
    <row r="109" s="2" customFormat="1" ht="44.25" customHeight="1">
      <c r="A109" s="39"/>
      <c r="B109" s="40"/>
      <c r="C109" s="215" t="s">
        <v>176</v>
      </c>
      <c r="D109" s="215" t="s">
        <v>178</v>
      </c>
      <c r="E109" s="216" t="s">
        <v>268</v>
      </c>
      <c r="F109" s="217" t="s">
        <v>892</v>
      </c>
      <c r="G109" s="218" t="s">
        <v>244</v>
      </c>
      <c r="H109" s="219">
        <v>2</v>
      </c>
      <c r="I109" s="220"/>
      <c r="J109" s="221">
        <f>ROUND(I109*H109,2)</f>
        <v>0</v>
      </c>
      <c r="K109" s="217" t="s">
        <v>182</v>
      </c>
      <c r="L109" s="45"/>
      <c r="M109" s="222" t="s">
        <v>19</v>
      </c>
      <c r="N109" s="223" t="s">
        <v>42</v>
      </c>
      <c r="O109" s="85"/>
      <c r="P109" s="224">
        <f>O109*H109</f>
        <v>0</v>
      </c>
      <c r="Q109" s="224">
        <v>0</v>
      </c>
      <c r="R109" s="224">
        <f>Q109*H109</f>
        <v>0</v>
      </c>
      <c r="S109" s="224">
        <v>0</v>
      </c>
      <c r="T109" s="225">
        <f>S109*H109</f>
        <v>0</v>
      </c>
      <c r="U109" s="39"/>
      <c r="V109" s="39"/>
      <c r="W109" s="39"/>
      <c r="X109" s="39"/>
      <c r="Y109" s="39"/>
      <c r="Z109" s="39"/>
      <c r="AA109" s="39"/>
      <c r="AB109" s="39"/>
      <c r="AC109" s="39"/>
      <c r="AD109" s="39"/>
      <c r="AE109" s="39"/>
      <c r="AR109" s="226" t="s">
        <v>118</v>
      </c>
      <c r="AT109" s="226" t="s">
        <v>178</v>
      </c>
      <c r="AU109" s="226" t="s">
        <v>80</v>
      </c>
      <c r="AY109" s="18" t="s">
        <v>175</v>
      </c>
      <c r="BE109" s="227">
        <f>IF(N109="základní",J109,0)</f>
        <v>0</v>
      </c>
      <c r="BF109" s="227">
        <f>IF(N109="snížená",J109,0)</f>
        <v>0</v>
      </c>
      <c r="BG109" s="227">
        <f>IF(N109="zákl. přenesená",J109,0)</f>
        <v>0</v>
      </c>
      <c r="BH109" s="227">
        <f>IF(N109="sníž. přenesená",J109,0)</f>
        <v>0</v>
      </c>
      <c r="BI109" s="227">
        <f>IF(N109="nulová",J109,0)</f>
        <v>0</v>
      </c>
      <c r="BJ109" s="18" t="s">
        <v>78</v>
      </c>
      <c r="BK109" s="227">
        <f>ROUND(I109*H109,2)</f>
        <v>0</v>
      </c>
      <c r="BL109" s="18" t="s">
        <v>118</v>
      </c>
      <c r="BM109" s="226" t="s">
        <v>959</v>
      </c>
    </row>
    <row r="110" s="15" customFormat="1">
      <c r="A110" s="15"/>
      <c r="B110" s="261"/>
      <c r="C110" s="262"/>
      <c r="D110" s="230" t="s">
        <v>184</v>
      </c>
      <c r="E110" s="263" t="s">
        <v>19</v>
      </c>
      <c r="F110" s="264" t="s">
        <v>946</v>
      </c>
      <c r="G110" s="262"/>
      <c r="H110" s="263" t="s">
        <v>19</v>
      </c>
      <c r="I110" s="265"/>
      <c r="J110" s="262"/>
      <c r="K110" s="262"/>
      <c r="L110" s="266"/>
      <c r="M110" s="267"/>
      <c r="N110" s="268"/>
      <c r="O110" s="268"/>
      <c r="P110" s="268"/>
      <c r="Q110" s="268"/>
      <c r="R110" s="268"/>
      <c r="S110" s="268"/>
      <c r="T110" s="269"/>
      <c r="U110" s="15"/>
      <c r="V110" s="15"/>
      <c r="W110" s="15"/>
      <c r="X110" s="15"/>
      <c r="Y110" s="15"/>
      <c r="Z110" s="15"/>
      <c r="AA110" s="15"/>
      <c r="AB110" s="15"/>
      <c r="AC110" s="15"/>
      <c r="AD110" s="15"/>
      <c r="AE110" s="15"/>
      <c r="AT110" s="270" t="s">
        <v>184</v>
      </c>
      <c r="AU110" s="270" t="s">
        <v>80</v>
      </c>
      <c r="AV110" s="15" t="s">
        <v>78</v>
      </c>
      <c r="AW110" s="15" t="s">
        <v>32</v>
      </c>
      <c r="AX110" s="15" t="s">
        <v>71</v>
      </c>
      <c r="AY110" s="270" t="s">
        <v>175</v>
      </c>
    </row>
    <row r="111" s="13" customFormat="1">
      <c r="A111" s="13"/>
      <c r="B111" s="228"/>
      <c r="C111" s="229"/>
      <c r="D111" s="230" t="s">
        <v>184</v>
      </c>
      <c r="E111" s="231" t="s">
        <v>19</v>
      </c>
      <c r="F111" s="232" t="s">
        <v>80</v>
      </c>
      <c r="G111" s="229"/>
      <c r="H111" s="233">
        <v>2</v>
      </c>
      <c r="I111" s="234"/>
      <c r="J111" s="229"/>
      <c r="K111" s="229"/>
      <c r="L111" s="235"/>
      <c r="M111" s="271"/>
      <c r="N111" s="272"/>
      <c r="O111" s="272"/>
      <c r="P111" s="272"/>
      <c r="Q111" s="272"/>
      <c r="R111" s="272"/>
      <c r="S111" s="272"/>
      <c r="T111" s="273"/>
      <c r="U111" s="13"/>
      <c r="V111" s="13"/>
      <c r="W111" s="13"/>
      <c r="X111" s="13"/>
      <c r="Y111" s="13"/>
      <c r="Z111" s="13"/>
      <c r="AA111" s="13"/>
      <c r="AB111" s="13"/>
      <c r="AC111" s="13"/>
      <c r="AD111" s="13"/>
      <c r="AE111" s="13"/>
      <c r="AT111" s="239" t="s">
        <v>184</v>
      </c>
      <c r="AU111" s="239" t="s">
        <v>80</v>
      </c>
      <c r="AV111" s="13" t="s">
        <v>80</v>
      </c>
      <c r="AW111" s="13" t="s">
        <v>32</v>
      </c>
      <c r="AX111" s="13" t="s">
        <v>78</v>
      </c>
      <c r="AY111" s="239" t="s">
        <v>175</v>
      </c>
    </row>
    <row r="112" s="2" customFormat="1" ht="6.96" customHeight="1">
      <c r="A112" s="39"/>
      <c r="B112" s="60"/>
      <c r="C112" s="61"/>
      <c r="D112" s="61"/>
      <c r="E112" s="61"/>
      <c r="F112" s="61"/>
      <c r="G112" s="61"/>
      <c r="H112" s="61"/>
      <c r="I112" s="61"/>
      <c r="J112" s="61"/>
      <c r="K112" s="61"/>
      <c r="L112" s="45"/>
      <c r="M112" s="39"/>
      <c r="O112" s="39"/>
      <c r="P112" s="39"/>
      <c r="Q112" s="39"/>
      <c r="R112" s="39"/>
      <c r="S112" s="39"/>
      <c r="T112" s="39"/>
      <c r="U112" s="39"/>
      <c r="V112" s="39"/>
      <c r="W112" s="39"/>
      <c r="X112" s="39"/>
      <c r="Y112" s="39"/>
      <c r="Z112" s="39"/>
      <c r="AA112" s="39"/>
      <c r="AB112" s="39"/>
      <c r="AC112" s="39"/>
      <c r="AD112" s="39"/>
      <c r="AE112" s="39"/>
    </row>
  </sheetData>
  <sheetProtection sheet="1" autoFilter="0" formatColumns="0" formatRows="0" objects="1" scenarios="1" spinCount="100000" saltValue="hTlMByCoi0TcQvGvyZnX1wnXz5B5W7Gddh0d4AXLzop7VINXxydWD1QaSiiB1jtK3ntzLBlhx1smAUuandBE6w==" hashValue="prD4D7G/rk5nIOMDEqcY89tIcjdwX/ZO5qrbXM06zb/livYBDC8WFomfZDAT7nK3j5iV2Z8QATRB90xtaxhrUQ==" algorithmName="SHA-512" password="CC35"/>
  <autoFilter ref="C92:K111"/>
  <mergeCells count="15">
    <mergeCell ref="E7:H7"/>
    <mergeCell ref="E11:H11"/>
    <mergeCell ref="E9:H9"/>
    <mergeCell ref="E13:H13"/>
    <mergeCell ref="E22:H22"/>
    <mergeCell ref="E31:H31"/>
    <mergeCell ref="E52:H52"/>
    <mergeCell ref="E56:H56"/>
    <mergeCell ref="E54:H54"/>
    <mergeCell ref="E58:H58"/>
    <mergeCell ref="E79:H79"/>
    <mergeCell ref="E83:H83"/>
    <mergeCell ref="E81:H81"/>
    <mergeCell ref="E85:H8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145</v>
      </c>
    </row>
    <row r="3" s="1" customFormat="1" ht="6.96" customHeight="1">
      <c r="B3" s="140"/>
      <c r="C3" s="141"/>
      <c r="D3" s="141"/>
      <c r="E3" s="141"/>
      <c r="F3" s="141"/>
      <c r="G3" s="141"/>
      <c r="H3" s="141"/>
      <c r="I3" s="141"/>
      <c r="J3" s="141"/>
      <c r="K3" s="141"/>
      <c r="L3" s="21"/>
      <c r="AT3" s="18" t="s">
        <v>80</v>
      </c>
    </row>
    <row r="4" s="1" customFormat="1" ht="24.96" customHeight="1">
      <c r="B4" s="21"/>
      <c r="D4" s="142" t="s">
        <v>147</v>
      </c>
      <c r="L4" s="21"/>
      <c r="M4" s="143" t="s">
        <v>10</v>
      </c>
      <c r="AT4" s="18" t="s">
        <v>4</v>
      </c>
    </row>
    <row r="5" s="1" customFormat="1" ht="6.96" customHeight="1">
      <c r="B5" s="21"/>
      <c r="L5" s="21"/>
    </row>
    <row r="6" s="1" customFormat="1" ht="12" customHeight="1">
      <c r="B6" s="21"/>
      <c r="D6" s="144" t="s">
        <v>16</v>
      </c>
      <c r="L6" s="21"/>
    </row>
    <row r="7" s="1" customFormat="1" ht="16.5" customHeight="1">
      <c r="B7" s="21"/>
      <c r="E7" s="145" t="str">
        <f>'Rekapitulace zakázky'!K6</f>
        <v>Oprava geometrických parametrů koleje 2023 u ST Ústí nad Labem</v>
      </c>
      <c r="F7" s="144"/>
      <c r="G7" s="144"/>
      <c r="H7" s="144"/>
      <c r="L7" s="21"/>
    </row>
    <row r="8">
      <c r="B8" s="21"/>
      <c r="D8" s="144" t="s">
        <v>148</v>
      </c>
      <c r="L8" s="21"/>
    </row>
    <row r="9" s="1" customFormat="1" ht="16.5" customHeight="1">
      <c r="B9" s="21"/>
      <c r="E9" s="145" t="s">
        <v>581</v>
      </c>
      <c r="F9" s="1"/>
      <c r="G9" s="1"/>
      <c r="H9" s="1"/>
      <c r="L9" s="21"/>
    </row>
    <row r="10" s="1" customFormat="1" ht="12" customHeight="1">
      <c r="B10" s="21"/>
      <c r="D10" s="144" t="s">
        <v>150</v>
      </c>
      <c r="L10" s="21"/>
    </row>
    <row r="11" s="2" customFormat="1" ht="16.5" customHeight="1">
      <c r="A11" s="39"/>
      <c r="B11" s="45"/>
      <c r="C11" s="39"/>
      <c r="D11" s="39"/>
      <c r="E11" s="146" t="s">
        <v>151</v>
      </c>
      <c r="F11" s="39"/>
      <c r="G11" s="39"/>
      <c r="H11" s="39"/>
      <c r="I11" s="39"/>
      <c r="J11" s="39"/>
      <c r="K11" s="39"/>
      <c r="L11" s="147"/>
      <c r="S11" s="39"/>
      <c r="T11" s="39"/>
      <c r="U11" s="39"/>
      <c r="V11" s="39"/>
      <c r="W11" s="39"/>
      <c r="X11" s="39"/>
      <c r="Y11" s="39"/>
      <c r="Z11" s="39"/>
      <c r="AA11" s="39"/>
      <c r="AB11" s="39"/>
      <c r="AC11" s="39"/>
      <c r="AD11" s="39"/>
      <c r="AE11" s="39"/>
    </row>
    <row r="12" s="2" customFormat="1" ht="12" customHeight="1">
      <c r="A12" s="39"/>
      <c r="B12" s="45"/>
      <c r="C12" s="39"/>
      <c r="D12" s="144" t="s">
        <v>152</v>
      </c>
      <c r="E12" s="39"/>
      <c r="F12" s="39"/>
      <c r="G12" s="39"/>
      <c r="H12" s="39"/>
      <c r="I12" s="39"/>
      <c r="J12" s="39"/>
      <c r="K12" s="39"/>
      <c r="L12" s="147"/>
      <c r="S12" s="39"/>
      <c r="T12" s="39"/>
      <c r="U12" s="39"/>
      <c r="V12" s="39"/>
      <c r="W12" s="39"/>
      <c r="X12" s="39"/>
      <c r="Y12" s="39"/>
      <c r="Z12" s="39"/>
      <c r="AA12" s="39"/>
      <c r="AB12" s="39"/>
      <c r="AC12" s="39"/>
      <c r="AD12" s="39"/>
      <c r="AE12" s="39"/>
    </row>
    <row r="13" s="2" customFormat="1" ht="16.5" customHeight="1">
      <c r="A13" s="39"/>
      <c r="B13" s="45"/>
      <c r="C13" s="39"/>
      <c r="D13" s="39"/>
      <c r="E13" s="148" t="s">
        <v>960</v>
      </c>
      <c r="F13" s="39"/>
      <c r="G13" s="39"/>
      <c r="H13" s="39"/>
      <c r="I13" s="39"/>
      <c r="J13" s="39"/>
      <c r="K13" s="39"/>
      <c r="L13" s="147"/>
      <c r="S13" s="39"/>
      <c r="T13" s="39"/>
      <c r="U13" s="39"/>
      <c r="V13" s="39"/>
      <c r="W13" s="39"/>
      <c r="X13" s="39"/>
      <c r="Y13" s="39"/>
      <c r="Z13" s="39"/>
      <c r="AA13" s="39"/>
      <c r="AB13" s="39"/>
      <c r="AC13" s="39"/>
      <c r="AD13" s="39"/>
      <c r="AE13" s="39"/>
    </row>
    <row r="14" s="2" customFormat="1">
      <c r="A14" s="39"/>
      <c r="B14" s="45"/>
      <c r="C14" s="39"/>
      <c r="D14" s="39"/>
      <c r="E14" s="39"/>
      <c r="F14" s="39"/>
      <c r="G14" s="39"/>
      <c r="H14" s="39"/>
      <c r="I14" s="39"/>
      <c r="J14" s="39"/>
      <c r="K14" s="39"/>
      <c r="L14" s="147"/>
      <c r="S14" s="39"/>
      <c r="T14" s="39"/>
      <c r="U14" s="39"/>
      <c r="V14" s="39"/>
      <c r="W14" s="39"/>
      <c r="X14" s="39"/>
      <c r="Y14" s="39"/>
      <c r="Z14" s="39"/>
      <c r="AA14" s="39"/>
      <c r="AB14" s="39"/>
      <c r="AC14" s="39"/>
      <c r="AD14" s="39"/>
      <c r="AE14" s="39"/>
    </row>
    <row r="15" s="2" customFormat="1" ht="12" customHeight="1">
      <c r="A15" s="39"/>
      <c r="B15" s="45"/>
      <c r="C15" s="39"/>
      <c r="D15" s="144" t="s">
        <v>18</v>
      </c>
      <c r="E15" s="39"/>
      <c r="F15" s="134" t="s">
        <v>19</v>
      </c>
      <c r="G15" s="39"/>
      <c r="H15" s="39"/>
      <c r="I15" s="144" t="s">
        <v>20</v>
      </c>
      <c r="J15" s="134" t="s">
        <v>19</v>
      </c>
      <c r="K15" s="39"/>
      <c r="L15" s="147"/>
      <c r="S15" s="39"/>
      <c r="T15" s="39"/>
      <c r="U15" s="39"/>
      <c r="V15" s="39"/>
      <c r="W15" s="39"/>
      <c r="X15" s="39"/>
      <c r="Y15" s="39"/>
      <c r="Z15" s="39"/>
      <c r="AA15" s="39"/>
      <c r="AB15" s="39"/>
      <c r="AC15" s="39"/>
      <c r="AD15" s="39"/>
      <c r="AE15" s="39"/>
    </row>
    <row r="16" s="2" customFormat="1" ht="12" customHeight="1">
      <c r="A16" s="39"/>
      <c r="B16" s="45"/>
      <c r="C16" s="39"/>
      <c r="D16" s="144" t="s">
        <v>21</v>
      </c>
      <c r="E16" s="39"/>
      <c r="F16" s="134" t="s">
        <v>22</v>
      </c>
      <c r="G16" s="39"/>
      <c r="H16" s="39"/>
      <c r="I16" s="144" t="s">
        <v>23</v>
      </c>
      <c r="J16" s="149" t="str">
        <f>'Rekapitulace zakázky'!AN8</f>
        <v>21. 2. 2023</v>
      </c>
      <c r="K16" s="39"/>
      <c r="L16" s="147"/>
      <c r="S16" s="39"/>
      <c r="T16" s="39"/>
      <c r="U16" s="39"/>
      <c r="V16" s="39"/>
      <c r="W16" s="39"/>
      <c r="X16" s="39"/>
      <c r="Y16" s="39"/>
      <c r="Z16" s="39"/>
      <c r="AA16" s="39"/>
      <c r="AB16" s="39"/>
      <c r="AC16" s="39"/>
      <c r="AD16" s="39"/>
      <c r="AE16" s="39"/>
    </row>
    <row r="17" s="2" customFormat="1" ht="10.8" customHeight="1">
      <c r="A17" s="39"/>
      <c r="B17" s="45"/>
      <c r="C17" s="39"/>
      <c r="D17" s="39"/>
      <c r="E17" s="39"/>
      <c r="F17" s="39"/>
      <c r="G17" s="39"/>
      <c r="H17" s="39"/>
      <c r="I17" s="39"/>
      <c r="J17" s="39"/>
      <c r="K17" s="39"/>
      <c r="L17" s="147"/>
      <c r="S17" s="39"/>
      <c r="T17" s="39"/>
      <c r="U17" s="39"/>
      <c r="V17" s="39"/>
      <c r="W17" s="39"/>
      <c r="X17" s="39"/>
      <c r="Y17" s="39"/>
      <c r="Z17" s="39"/>
      <c r="AA17" s="39"/>
      <c r="AB17" s="39"/>
      <c r="AC17" s="39"/>
      <c r="AD17" s="39"/>
      <c r="AE17" s="39"/>
    </row>
    <row r="18" s="2" customFormat="1" ht="12" customHeight="1">
      <c r="A18" s="39"/>
      <c r="B18" s="45"/>
      <c r="C18" s="39"/>
      <c r="D18" s="144" t="s">
        <v>25</v>
      </c>
      <c r="E18" s="39"/>
      <c r="F18" s="39"/>
      <c r="G18" s="39"/>
      <c r="H18" s="39"/>
      <c r="I18" s="144" t="s">
        <v>26</v>
      </c>
      <c r="J18" s="134" t="str">
        <f>IF('Rekapitulace zakázky'!AN10="","",'Rekapitulace zakázky'!AN10)</f>
        <v/>
      </c>
      <c r="K18" s="39"/>
      <c r="L18" s="147"/>
      <c r="S18" s="39"/>
      <c r="T18" s="39"/>
      <c r="U18" s="39"/>
      <c r="V18" s="39"/>
      <c r="W18" s="39"/>
      <c r="X18" s="39"/>
      <c r="Y18" s="39"/>
      <c r="Z18" s="39"/>
      <c r="AA18" s="39"/>
      <c r="AB18" s="39"/>
      <c r="AC18" s="39"/>
      <c r="AD18" s="39"/>
      <c r="AE18" s="39"/>
    </row>
    <row r="19" s="2" customFormat="1" ht="18" customHeight="1">
      <c r="A19" s="39"/>
      <c r="B19" s="45"/>
      <c r="C19" s="39"/>
      <c r="D19" s="39"/>
      <c r="E19" s="134" t="str">
        <f>IF('Rekapitulace zakázky'!E11="","",'Rekapitulace zakázky'!E11)</f>
        <v>OŘ Ústí nad Labem</v>
      </c>
      <c r="F19" s="39"/>
      <c r="G19" s="39"/>
      <c r="H19" s="39"/>
      <c r="I19" s="144" t="s">
        <v>28</v>
      </c>
      <c r="J19" s="134" t="str">
        <f>IF('Rekapitulace zakázky'!AN11="","",'Rekapitulace zakázky'!AN11)</f>
        <v/>
      </c>
      <c r="K19" s="39"/>
      <c r="L19" s="147"/>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39"/>
      <c r="J20" s="39"/>
      <c r="K20" s="39"/>
      <c r="L20" s="147"/>
      <c r="S20" s="39"/>
      <c r="T20" s="39"/>
      <c r="U20" s="39"/>
      <c r="V20" s="39"/>
      <c r="W20" s="39"/>
      <c r="X20" s="39"/>
      <c r="Y20" s="39"/>
      <c r="Z20" s="39"/>
      <c r="AA20" s="39"/>
      <c r="AB20" s="39"/>
      <c r="AC20" s="39"/>
      <c r="AD20" s="39"/>
      <c r="AE20" s="39"/>
    </row>
    <row r="21" s="2" customFormat="1" ht="12" customHeight="1">
      <c r="A21" s="39"/>
      <c r="B21" s="45"/>
      <c r="C21" s="39"/>
      <c r="D21" s="144" t="s">
        <v>29</v>
      </c>
      <c r="E21" s="39"/>
      <c r="F21" s="39"/>
      <c r="G21" s="39"/>
      <c r="H21" s="39"/>
      <c r="I21" s="144" t="s">
        <v>26</v>
      </c>
      <c r="J21" s="34" t="str">
        <f>'Rekapitulace zakázky'!AN13</f>
        <v>Vyplň údaj</v>
      </c>
      <c r="K21" s="39"/>
      <c r="L21" s="147"/>
      <c r="S21" s="39"/>
      <c r="T21" s="39"/>
      <c r="U21" s="39"/>
      <c r="V21" s="39"/>
      <c r="W21" s="39"/>
      <c r="X21" s="39"/>
      <c r="Y21" s="39"/>
      <c r="Z21" s="39"/>
      <c r="AA21" s="39"/>
      <c r="AB21" s="39"/>
      <c r="AC21" s="39"/>
      <c r="AD21" s="39"/>
      <c r="AE21" s="39"/>
    </row>
    <row r="22" s="2" customFormat="1" ht="18" customHeight="1">
      <c r="A22" s="39"/>
      <c r="B22" s="45"/>
      <c r="C22" s="39"/>
      <c r="D22" s="39"/>
      <c r="E22" s="34" t="str">
        <f>'Rekapitulace zakázky'!E14</f>
        <v>Vyplň údaj</v>
      </c>
      <c r="F22" s="134"/>
      <c r="G22" s="134"/>
      <c r="H22" s="134"/>
      <c r="I22" s="144" t="s">
        <v>28</v>
      </c>
      <c r="J22" s="34" t="str">
        <f>'Rekapitulace zakázky'!AN14</f>
        <v>Vyplň údaj</v>
      </c>
      <c r="K22" s="39"/>
      <c r="L22" s="147"/>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39"/>
      <c r="J23" s="39"/>
      <c r="K23" s="39"/>
      <c r="L23" s="147"/>
      <c r="S23" s="39"/>
      <c r="T23" s="39"/>
      <c r="U23" s="39"/>
      <c r="V23" s="39"/>
      <c r="W23" s="39"/>
      <c r="X23" s="39"/>
      <c r="Y23" s="39"/>
      <c r="Z23" s="39"/>
      <c r="AA23" s="39"/>
      <c r="AB23" s="39"/>
      <c r="AC23" s="39"/>
      <c r="AD23" s="39"/>
      <c r="AE23" s="39"/>
    </row>
    <row r="24" s="2" customFormat="1" ht="12" customHeight="1">
      <c r="A24" s="39"/>
      <c r="B24" s="45"/>
      <c r="C24" s="39"/>
      <c r="D24" s="144" t="s">
        <v>31</v>
      </c>
      <c r="E24" s="39"/>
      <c r="F24" s="39"/>
      <c r="G24" s="39"/>
      <c r="H24" s="39"/>
      <c r="I24" s="144" t="s">
        <v>26</v>
      </c>
      <c r="J24" s="134" t="str">
        <f>IF('Rekapitulace zakázky'!AN16="","",'Rekapitulace zakázky'!AN16)</f>
        <v/>
      </c>
      <c r="K24" s="39"/>
      <c r="L24" s="147"/>
      <c r="S24" s="39"/>
      <c r="T24" s="39"/>
      <c r="U24" s="39"/>
      <c r="V24" s="39"/>
      <c r="W24" s="39"/>
      <c r="X24" s="39"/>
      <c r="Y24" s="39"/>
      <c r="Z24" s="39"/>
      <c r="AA24" s="39"/>
      <c r="AB24" s="39"/>
      <c r="AC24" s="39"/>
      <c r="AD24" s="39"/>
      <c r="AE24" s="39"/>
    </row>
    <row r="25" s="2" customFormat="1" ht="18" customHeight="1">
      <c r="A25" s="39"/>
      <c r="B25" s="45"/>
      <c r="C25" s="39"/>
      <c r="D25" s="39"/>
      <c r="E25" s="134" t="str">
        <f>IF('Rekapitulace zakázky'!E17="","",'Rekapitulace zakázky'!E17)</f>
        <v xml:space="preserve"> </v>
      </c>
      <c r="F25" s="39"/>
      <c r="G25" s="39"/>
      <c r="H25" s="39"/>
      <c r="I25" s="144" t="s">
        <v>28</v>
      </c>
      <c r="J25" s="134" t="str">
        <f>IF('Rekapitulace zakázky'!AN17="","",'Rekapitulace zakázky'!AN17)</f>
        <v/>
      </c>
      <c r="K25" s="39"/>
      <c r="L25" s="147"/>
      <c r="S25" s="39"/>
      <c r="T25" s="39"/>
      <c r="U25" s="39"/>
      <c r="V25" s="39"/>
      <c r="W25" s="39"/>
      <c r="X25" s="39"/>
      <c r="Y25" s="39"/>
      <c r="Z25" s="39"/>
      <c r="AA25" s="39"/>
      <c r="AB25" s="39"/>
      <c r="AC25" s="39"/>
      <c r="AD25" s="39"/>
      <c r="AE25" s="39"/>
    </row>
    <row r="26" s="2" customFormat="1" ht="6.96" customHeight="1">
      <c r="A26" s="39"/>
      <c r="B26" s="45"/>
      <c r="C26" s="39"/>
      <c r="D26" s="39"/>
      <c r="E26" s="39"/>
      <c r="F26" s="39"/>
      <c r="G26" s="39"/>
      <c r="H26" s="39"/>
      <c r="I26" s="39"/>
      <c r="J26" s="39"/>
      <c r="K26" s="39"/>
      <c r="L26" s="147"/>
      <c r="S26" s="39"/>
      <c r="T26" s="39"/>
      <c r="U26" s="39"/>
      <c r="V26" s="39"/>
      <c r="W26" s="39"/>
      <c r="X26" s="39"/>
      <c r="Y26" s="39"/>
      <c r="Z26" s="39"/>
      <c r="AA26" s="39"/>
      <c r="AB26" s="39"/>
      <c r="AC26" s="39"/>
      <c r="AD26" s="39"/>
      <c r="AE26" s="39"/>
    </row>
    <row r="27" s="2" customFormat="1" ht="12" customHeight="1">
      <c r="A27" s="39"/>
      <c r="B27" s="45"/>
      <c r="C27" s="39"/>
      <c r="D27" s="144" t="s">
        <v>33</v>
      </c>
      <c r="E27" s="39"/>
      <c r="F27" s="39"/>
      <c r="G27" s="39"/>
      <c r="H27" s="39"/>
      <c r="I27" s="144" t="s">
        <v>26</v>
      </c>
      <c r="J27" s="134" t="str">
        <f>IF('Rekapitulace zakázky'!AN19="","",'Rekapitulace zakázky'!AN19)</f>
        <v/>
      </c>
      <c r="K27" s="39"/>
      <c r="L27" s="147"/>
      <c r="S27" s="39"/>
      <c r="T27" s="39"/>
      <c r="U27" s="39"/>
      <c r="V27" s="39"/>
      <c r="W27" s="39"/>
      <c r="X27" s="39"/>
      <c r="Y27" s="39"/>
      <c r="Z27" s="39"/>
      <c r="AA27" s="39"/>
      <c r="AB27" s="39"/>
      <c r="AC27" s="39"/>
      <c r="AD27" s="39"/>
      <c r="AE27" s="39"/>
    </row>
    <row r="28" s="2" customFormat="1" ht="18" customHeight="1">
      <c r="A28" s="39"/>
      <c r="B28" s="45"/>
      <c r="C28" s="39"/>
      <c r="D28" s="39"/>
      <c r="E28" s="134" t="str">
        <f>IF('Rekapitulace zakázky'!E20="","",'Rekapitulace zakázky'!E20)</f>
        <v>Tomáš Šrédl</v>
      </c>
      <c r="F28" s="39"/>
      <c r="G28" s="39"/>
      <c r="H28" s="39"/>
      <c r="I28" s="144" t="s">
        <v>28</v>
      </c>
      <c r="J28" s="134" t="str">
        <f>IF('Rekapitulace zakázky'!AN20="","",'Rekapitulace zakázky'!AN20)</f>
        <v/>
      </c>
      <c r="K28" s="39"/>
      <c r="L28" s="147"/>
      <c r="S28" s="39"/>
      <c r="T28" s="39"/>
      <c r="U28" s="39"/>
      <c r="V28" s="39"/>
      <c r="W28" s="39"/>
      <c r="X28" s="39"/>
      <c r="Y28" s="39"/>
      <c r="Z28" s="39"/>
      <c r="AA28" s="39"/>
      <c r="AB28" s="39"/>
      <c r="AC28" s="39"/>
      <c r="AD28" s="39"/>
      <c r="AE28" s="39"/>
    </row>
    <row r="29" s="2" customFormat="1" ht="6.96" customHeight="1">
      <c r="A29" s="39"/>
      <c r="B29" s="45"/>
      <c r="C29" s="39"/>
      <c r="D29" s="39"/>
      <c r="E29" s="39"/>
      <c r="F29" s="39"/>
      <c r="G29" s="39"/>
      <c r="H29" s="39"/>
      <c r="I29" s="39"/>
      <c r="J29" s="39"/>
      <c r="K29" s="39"/>
      <c r="L29" s="147"/>
      <c r="S29" s="39"/>
      <c r="T29" s="39"/>
      <c r="U29" s="39"/>
      <c r="V29" s="39"/>
      <c r="W29" s="39"/>
      <c r="X29" s="39"/>
      <c r="Y29" s="39"/>
      <c r="Z29" s="39"/>
      <c r="AA29" s="39"/>
      <c r="AB29" s="39"/>
      <c r="AC29" s="39"/>
      <c r="AD29" s="39"/>
      <c r="AE29" s="39"/>
    </row>
    <row r="30" s="2" customFormat="1" ht="12" customHeight="1">
      <c r="A30" s="39"/>
      <c r="B30" s="45"/>
      <c r="C30" s="39"/>
      <c r="D30" s="144" t="s">
        <v>35</v>
      </c>
      <c r="E30" s="39"/>
      <c r="F30" s="39"/>
      <c r="G30" s="39"/>
      <c r="H30" s="39"/>
      <c r="I30" s="39"/>
      <c r="J30" s="39"/>
      <c r="K30" s="39"/>
      <c r="L30" s="147"/>
      <c r="S30" s="39"/>
      <c r="T30" s="39"/>
      <c r="U30" s="39"/>
      <c r="V30" s="39"/>
      <c r="W30" s="39"/>
      <c r="X30" s="39"/>
      <c r="Y30" s="39"/>
      <c r="Z30" s="39"/>
      <c r="AA30" s="39"/>
      <c r="AB30" s="39"/>
      <c r="AC30" s="39"/>
      <c r="AD30" s="39"/>
      <c r="AE30" s="39"/>
    </row>
    <row r="31" s="8" customFormat="1" ht="16.5" customHeight="1">
      <c r="A31" s="150"/>
      <c r="B31" s="151"/>
      <c r="C31" s="150"/>
      <c r="D31" s="150"/>
      <c r="E31" s="152" t="s">
        <v>19</v>
      </c>
      <c r="F31" s="152"/>
      <c r="G31" s="152"/>
      <c r="H31" s="152"/>
      <c r="I31" s="150"/>
      <c r="J31" s="150"/>
      <c r="K31" s="150"/>
      <c r="L31" s="153"/>
      <c r="S31" s="150"/>
      <c r="T31" s="150"/>
      <c r="U31" s="150"/>
      <c r="V31" s="150"/>
      <c r="W31" s="150"/>
      <c r="X31" s="150"/>
      <c r="Y31" s="150"/>
      <c r="Z31" s="150"/>
      <c r="AA31" s="150"/>
      <c r="AB31" s="150"/>
      <c r="AC31" s="150"/>
      <c r="AD31" s="150"/>
      <c r="AE31" s="150"/>
    </row>
    <row r="32" s="2" customFormat="1" ht="6.96" customHeight="1">
      <c r="A32" s="39"/>
      <c r="B32" s="45"/>
      <c r="C32" s="39"/>
      <c r="D32" s="39"/>
      <c r="E32" s="39"/>
      <c r="F32" s="39"/>
      <c r="G32" s="39"/>
      <c r="H32" s="39"/>
      <c r="I32" s="39"/>
      <c r="J32" s="39"/>
      <c r="K32" s="39"/>
      <c r="L32" s="147"/>
      <c r="S32" s="39"/>
      <c r="T32" s="39"/>
      <c r="U32" s="39"/>
      <c r="V32" s="39"/>
      <c r="W32" s="39"/>
      <c r="X32" s="39"/>
      <c r="Y32" s="39"/>
      <c r="Z32" s="39"/>
      <c r="AA32" s="39"/>
      <c r="AB32" s="39"/>
      <c r="AC32" s="39"/>
      <c r="AD32" s="39"/>
      <c r="AE32" s="39"/>
    </row>
    <row r="33" s="2" customFormat="1" ht="6.96" customHeight="1">
      <c r="A33" s="39"/>
      <c r="B33" s="45"/>
      <c r="C33" s="39"/>
      <c r="D33" s="154"/>
      <c r="E33" s="154"/>
      <c r="F33" s="154"/>
      <c r="G33" s="154"/>
      <c r="H33" s="154"/>
      <c r="I33" s="154"/>
      <c r="J33" s="154"/>
      <c r="K33" s="154"/>
      <c r="L33" s="147"/>
      <c r="S33" s="39"/>
      <c r="T33" s="39"/>
      <c r="U33" s="39"/>
      <c r="V33" s="39"/>
      <c r="W33" s="39"/>
      <c r="X33" s="39"/>
      <c r="Y33" s="39"/>
      <c r="Z33" s="39"/>
      <c r="AA33" s="39"/>
      <c r="AB33" s="39"/>
      <c r="AC33" s="39"/>
      <c r="AD33" s="39"/>
      <c r="AE33" s="39"/>
    </row>
    <row r="34" s="2" customFormat="1" ht="25.44" customHeight="1">
      <c r="A34" s="39"/>
      <c r="B34" s="45"/>
      <c r="C34" s="39"/>
      <c r="D34" s="155" t="s">
        <v>37</v>
      </c>
      <c r="E34" s="39"/>
      <c r="F34" s="39"/>
      <c r="G34" s="39"/>
      <c r="H34" s="39"/>
      <c r="I34" s="39"/>
      <c r="J34" s="156">
        <f>ROUND(J92, 2)</f>
        <v>0</v>
      </c>
      <c r="K34" s="39"/>
      <c r="L34" s="147"/>
      <c r="S34" s="39"/>
      <c r="T34" s="39"/>
      <c r="U34" s="39"/>
      <c r="V34" s="39"/>
      <c r="W34" s="39"/>
      <c r="X34" s="39"/>
      <c r="Y34" s="39"/>
      <c r="Z34" s="39"/>
      <c r="AA34" s="39"/>
      <c r="AB34" s="39"/>
      <c r="AC34" s="39"/>
      <c r="AD34" s="39"/>
      <c r="AE34" s="39"/>
    </row>
    <row r="35" s="2" customFormat="1" ht="6.96" customHeight="1">
      <c r="A35" s="39"/>
      <c r="B35" s="45"/>
      <c r="C35" s="39"/>
      <c r="D35" s="154"/>
      <c r="E35" s="154"/>
      <c r="F35" s="154"/>
      <c r="G35" s="154"/>
      <c r="H35" s="154"/>
      <c r="I35" s="154"/>
      <c r="J35" s="154"/>
      <c r="K35" s="154"/>
      <c r="L35" s="147"/>
      <c r="S35" s="39"/>
      <c r="T35" s="39"/>
      <c r="U35" s="39"/>
      <c r="V35" s="39"/>
      <c r="W35" s="39"/>
      <c r="X35" s="39"/>
      <c r="Y35" s="39"/>
      <c r="Z35" s="39"/>
      <c r="AA35" s="39"/>
      <c r="AB35" s="39"/>
      <c r="AC35" s="39"/>
      <c r="AD35" s="39"/>
      <c r="AE35" s="39"/>
    </row>
    <row r="36" s="2" customFormat="1" ht="14.4" customHeight="1">
      <c r="A36" s="39"/>
      <c r="B36" s="45"/>
      <c r="C36" s="39"/>
      <c r="D36" s="39"/>
      <c r="E36" s="39"/>
      <c r="F36" s="157" t="s">
        <v>39</v>
      </c>
      <c r="G36" s="39"/>
      <c r="H36" s="39"/>
      <c r="I36" s="157" t="s">
        <v>38</v>
      </c>
      <c r="J36" s="157" t="s">
        <v>40</v>
      </c>
      <c r="K36" s="39"/>
      <c r="L36" s="147"/>
      <c r="S36" s="39"/>
      <c r="T36" s="39"/>
      <c r="U36" s="39"/>
      <c r="V36" s="39"/>
      <c r="W36" s="39"/>
      <c r="X36" s="39"/>
      <c r="Y36" s="39"/>
      <c r="Z36" s="39"/>
      <c r="AA36" s="39"/>
      <c r="AB36" s="39"/>
      <c r="AC36" s="39"/>
      <c r="AD36" s="39"/>
      <c r="AE36" s="39"/>
    </row>
    <row r="37" s="2" customFormat="1" ht="14.4" customHeight="1">
      <c r="A37" s="39"/>
      <c r="B37" s="45"/>
      <c r="C37" s="39"/>
      <c r="D37" s="146" t="s">
        <v>41</v>
      </c>
      <c r="E37" s="144" t="s">
        <v>42</v>
      </c>
      <c r="F37" s="158">
        <f>ROUND((SUM(BE92:BE107)),  2)</f>
        <v>0</v>
      </c>
      <c r="G37" s="39"/>
      <c r="H37" s="39"/>
      <c r="I37" s="159">
        <v>0.20999999999999999</v>
      </c>
      <c r="J37" s="158">
        <f>ROUND(((SUM(BE92:BE107))*I37),  2)</f>
        <v>0</v>
      </c>
      <c r="K37" s="39"/>
      <c r="L37" s="147"/>
      <c r="S37" s="39"/>
      <c r="T37" s="39"/>
      <c r="U37" s="39"/>
      <c r="V37" s="39"/>
      <c r="W37" s="39"/>
      <c r="X37" s="39"/>
      <c r="Y37" s="39"/>
      <c r="Z37" s="39"/>
      <c r="AA37" s="39"/>
      <c r="AB37" s="39"/>
      <c r="AC37" s="39"/>
      <c r="AD37" s="39"/>
      <c r="AE37" s="39"/>
    </row>
    <row r="38" s="2" customFormat="1" ht="14.4" customHeight="1">
      <c r="A38" s="39"/>
      <c r="B38" s="45"/>
      <c r="C38" s="39"/>
      <c r="D38" s="39"/>
      <c r="E38" s="144" t="s">
        <v>43</v>
      </c>
      <c r="F38" s="158">
        <f>ROUND((SUM(BF92:BF107)),  2)</f>
        <v>0</v>
      </c>
      <c r="G38" s="39"/>
      <c r="H38" s="39"/>
      <c r="I38" s="159">
        <v>0.14999999999999999</v>
      </c>
      <c r="J38" s="158">
        <f>ROUND(((SUM(BF92:BF107))*I38),  2)</f>
        <v>0</v>
      </c>
      <c r="K38" s="39"/>
      <c r="L38" s="147"/>
      <c r="S38" s="39"/>
      <c r="T38" s="39"/>
      <c r="U38" s="39"/>
      <c r="V38" s="39"/>
      <c r="W38" s="39"/>
      <c r="X38" s="39"/>
      <c r="Y38" s="39"/>
      <c r="Z38" s="39"/>
      <c r="AA38" s="39"/>
      <c r="AB38" s="39"/>
      <c r="AC38" s="39"/>
      <c r="AD38" s="39"/>
      <c r="AE38" s="39"/>
    </row>
    <row r="39" hidden="1" s="2" customFormat="1" ht="14.4" customHeight="1">
      <c r="A39" s="39"/>
      <c r="B39" s="45"/>
      <c r="C39" s="39"/>
      <c r="D39" s="39"/>
      <c r="E39" s="144" t="s">
        <v>44</v>
      </c>
      <c r="F39" s="158">
        <f>ROUND((SUM(BG92:BG107)),  2)</f>
        <v>0</v>
      </c>
      <c r="G39" s="39"/>
      <c r="H39" s="39"/>
      <c r="I39" s="159">
        <v>0.20999999999999999</v>
      </c>
      <c r="J39" s="158">
        <f>0</f>
        <v>0</v>
      </c>
      <c r="K39" s="39"/>
      <c r="L39" s="147"/>
      <c r="S39" s="39"/>
      <c r="T39" s="39"/>
      <c r="U39" s="39"/>
      <c r="V39" s="39"/>
      <c r="W39" s="39"/>
      <c r="X39" s="39"/>
      <c r="Y39" s="39"/>
      <c r="Z39" s="39"/>
      <c r="AA39" s="39"/>
      <c r="AB39" s="39"/>
      <c r="AC39" s="39"/>
      <c r="AD39" s="39"/>
      <c r="AE39" s="39"/>
    </row>
    <row r="40" hidden="1" s="2" customFormat="1" ht="14.4" customHeight="1">
      <c r="A40" s="39"/>
      <c r="B40" s="45"/>
      <c r="C40" s="39"/>
      <c r="D40" s="39"/>
      <c r="E40" s="144" t="s">
        <v>45</v>
      </c>
      <c r="F40" s="158">
        <f>ROUND((SUM(BH92:BH107)),  2)</f>
        <v>0</v>
      </c>
      <c r="G40" s="39"/>
      <c r="H40" s="39"/>
      <c r="I40" s="159">
        <v>0.14999999999999999</v>
      </c>
      <c r="J40" s="158">
        <f>0</f>
        <v>0</v>
      </c>
      <c r="K40" s="39"/>
      <c r="L40" s="147"/>
      <c r="S40" s="39"/>
      <c r="T40" s="39"/>
      <c r="U40" s="39"/>
      <c r="V40" s="39"/>
      <c r="W40" s="39"/>
      <c r="X40" s="39"/>
      <c r="Y40" s="39"/>
      <c r="Z40" s="39"/>
      <c r="AA40" s="39"/>
      <c r="AB40" s="39"/>
      <c r="AC40" s="39"/>
      <c r="AD40" s="39"/>
      <c r="AE40" s="39"/>
    </row>
    <row r="41" hidden="1" s="2" customFormat="1" ht="14.4" customHeight="1">
      <c r="A41" s="39"/>
      <c r="B41" s="45"/>
      <c r="C41" s="39"/>
      <c r="D41" s="39"/>
      <c r="E41" s="144" t="s">
        <v>46</v>
      </c>
      <c r="F41" s="158">
        <f>ROUND((SUM(BI92:BI107)),  2)</f>
        <v>0</v>
      </c>
      <c r="G41" s="39"/>
      <c r="H41" s="39"/>
      <c r="I41" s="159">
        <v>0</v>
      </c>
      <c r="J41" s="158">
        <f>0</f>
        <v>0</v>
      </c>
      <c r="K41" s="39"/>
      <c r="L41" s="147"/>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147"/>
      <c r="S42" s="39"/>
      <c r="T42" s="39"/>
      <c r="U42" s="39"/>
      <c r="V42" s="39"/>
      <c r="W42" s="39"/>
      <c r="X42" s="39"/>
      <c r="Y42" s="39"/>
      <c r="Z42" s="39"/>
      <c r="AA42" s="39"/>
      <c r="AB42" s="39"/>
      <c r="AC42" s="39"/>
      <c r="AD42" s="39"/>
      <c r="AE42" s="39"/>
    </row>
    <row r="43" s="2" customFormat="1" ht="25.44" customHeight="1">
      <c r="A43" s="39"/>
      <c r="B43" s="45"/>
      <c r="C43" s="160"/>
      <c r="D43" s="161" t="s">
        <v>47</v>
      </c>
      <c r="E43" s="162"/>
      <c r="F43" s="162"/>
      <c r="G43" s="163" t="s">
        <v>48</v>
      </c>
      <c r="H43" s="164" t="s">
        <v>49</v>
      </c>
      <c r="I43" s="162"/>
      <c r="J43" s="165">
        <f>SUM(J34:J41)</f>
        <v>0</v>
      </c>
      <c r="K43" s="166"/>
      <c r="L43" s="147"/>
      <c r="S43" s="39"/>
      <c r="T43" s="39"/>
      <c r="U43" s="39"/>
      <c r="V43" s="39"/>
      <c r="W43" s="39"/>
      <c r="X43" s="39"/>
      <c r="Y43" s="39"/>
      <c r="Z43" s="39"/>
      <c r="AA43" s="39"/>
      <c r="AB43" s="39"/>
      <c r="AC43" s="39"/>
      <c r="AD43" s="39"/>
      <c r="AE43" s="39"/>
    </row>
    <row r="44" s="2" customFormat="1" ht="14.4" customHeight="1">
      <c r="A44" s="39"/>
      <c r="B44" s="167"/>
      <c r="C44" s="168"/>
      <c r="D44" s="168"/>
      <c r="E44" s="168"/>
      <c r="F44" s="168"/>
      <c r="G44" s="168"/>
      <c r="H44" s="168"/>
      <c r="I44" s="168"/>
      <c r="J44" s="168"/>
      <c r="K44" s="168"/>
      <c r="L44" s="147"/>
      <c r="S44" s="39"/>
      <c r="T44" s="39"/>
      <c r="U44" s="39"/>
      <c r="V44" s="39"/>
      <c r="W44" s="39"/>
      <c r="X44" s="39"/>
      <c r="Y44" s="39"/>
      <c r="Z44" s="39"/>
      <c r="AA44" s="39"/>
      <c r="AB44" s="39"/>
      <c r="AC44" s="39"/>
      <c r="AD44" s="39"/>
      <c r="AE44" s="39"/>
    </row>
    <row r="48" s="2" customFormat="1" ht="6.96" customHeight="1">
      <c r="A48" s="39"/>
      <c r="B48" s="169"/>
      <c r="C48" s="170"/>
      <c r="D48" s="170"/>
      <c r="E48" s="170"/>
      <c r="F48" s="170"/>
      <c r="G48" s="170"/>
      <c r="H48" s="170"/>
      <c r="I48" s="170"/>
      <c r="J48" s="170"/>
      <c r="K48" s="170"/>
      <c r="L48" s="147"/>
      <c r="S48" s="39"/>
      <c r="T48" s="39"/>
      <c r="U48" s="39"/>
      <c r="V48" s="39"/>
      <c r="W48" s="39"/>
      <c r="X48" s="39"/>
      <c r="Y48" s="39"/>
      <c r="Z48" s="39"/>
      <c r="AA48" s="39"/>
      <c r="AB48" s="39"/>
      <c r="AC48" s="39"/>
      <c r="AD48" s="39"/>
      <c r="AE48" s="39"/>
    </row>
    <row r="49" s="2" customFormat="1" ht="24.96" customHeight="1">
      <c r="A49" s="39"/>
      <c r="B49" s="40"/>
      <c r="C49" s="24" t="s">
        <v>154</v>
      </c>
      <c r="D49" s="41"/>
      <c r="E49" s="41"/>
      <c r="F49" s="41"/>
      <c r="G49" s="41"/>
      <c r="H49" s="41"/>
      <c r="I49" s="41"/>
      <c r="J49" s="41"/>
      <c r="K49" s="41"/>
      <c r="L49" s="147"/>
      <c r="S49" s="39"/>
      <c r="T49" s="39"/>
      <c r="U49" s="39"/>
      <c r="V49" s="39"/>
      <c r="W49" s="39"/>
      <c r="X49" s="39"/>
      <c r="Y49" s="39"/>
      <c r="Z49" s="39"/>
      <c r="AA49" s="39"/>
      <c r="AB49" s="39"/>
      <c r="AC49" s="39"/>
      <c r="AD49" s="39"/>
      <c r="AE49" s="39"/>
    </row>
    <row r="50" s="2" customFormat="1" ht="6.96" customHeight="1">
      <c r="A50" s="39"/>
      <c r="B50" s="40"/>
      <c r="C50" s="41"/>
      <c r="D50" s="41"/>
      <c r="E50" s="41"/>
      <c r="F50" s="41"/>
      <c r="G50" s="41"/>
      <c r="H50" s="41"/>
      <c r="I50" s="41"/>
      <c r="J50" s="41"/>
      <c r="K50" s="41"/>
      <c r="L50" s="147"/>
      <c r="S50" s="39"/>
      <c r="T50" s="39"/>
      <c r="U50" s="39"/>
      <c r="V50" s="39"/>
      <c r="W50" s="39"/>
      <c r="X50" s="39"/>
      <c r="Y50" s="39"/>
      <c r="Z50" s="39"/>
      <c r="AA50" s="39"/>
      <c r="AB50" s="39"/>
      <c r="AC50" s="39"/>
      <c r="AD50" s="39"/>
      <c r="AE50" s="39"/>
    </row>
    <row r="51" s="2" customFormat="1" ht="12" customHeight="1">
      <c r="A51" s="39"/>
      <c r="B51" s="40"/>
      <c r="C51" s="33" t="s">
        <v>16</v>
      </c>
      <c r="D51" s="41"/>
      <c r="E51" s="41"/>
      <c r="F51" s="41"/>
      <c r="G51" s="41"/>
      <c r="H51" s="41"/>
      <c r="I51" s="41"/>
      <c r="J51" s="41"/>
      <c r="K51" s="41"/>
      <c r="L51" s="147"/>
      <c r="S51" s="39"/>
      <c r="T51" s="39"/>
      <c r="U51" s="39"/>
      <c r="V51" s="39"/>
      <c r="W51" s="39"/>
      <c r="X51" s="39"/>
      <c r="Y51" s="39"/>
      <c r="Z51" s="39"/>
      <c r="AA51" s="39"/>
      <c r="AB51" s="39"/>
      <c r="AC51" s="39"/>
      <c r="AD51" s="39"/>
      <c r="AE51" s="39"/>
    </row>
    <row r="52" s="2" customFormat="1" ht="16.5" customHeight="1">
      <c r="A52" s="39"/>
      <c r="B52" s="40"/>
      <c r="C52" s="41"/>
      <c r="D52" s="41"/>
      <c r="E52" s="171" t="str">
        <f>E7</f>
        <v>Oprava geometrických parametrů koleje 2023 u ST Ústí nad Labem</v>
      </c>
      <c r="F52" s="33"/>
      <c r="G52" s="33"/>
      <c r="H52" s="33"/>
      <c r="I52" s="41"/>
      <c r="J52" s="41"/>
      <c r="K52" s="41"/>
      <c r="L52" s="147"/>
      <c r="S52" s="39"/>
      <c r="T52" s="39"/>
      <c r="U52" s="39"/>
      <c r="V52" s="39"/>
      <c r="W52" s="39"/>
      <c r="X52" s="39"/>
      <c r="Y52" s="39"/>
      <c r="Z52" s="39"/>
      <c r="AA52" s="39"/>
      <c r="AB52" s="39"/>
      <c r="AC52" s="39"/>
      <c r="AD52" s="39"/>
      <c r="AE52" s="39"/>
    </row>
    <row r="53" s="1" customFormat="1" ht="12" customHeight="1">
      <c r="B53" s="22"/>
      <c r="C53" s="33" t="s">
        <v>148</v>
      </c>
      <c r="D53" s="23"/>
      <c r="E53" s="23"/>
      <c r="F53" s="23"/>
      <c r="G53" s="23"/>
      <c r="H53" s="23"/>
      <c r="I53" s="23"/>
      <c r="J53" s="23"/>
      <c r="K53" s="23"/>
      <c r="L53" s="21"/>
    </row>
    <row r="54" s="1" customFormat="1" ht="16.5" customHeight="1">
      <c r="B54" s="22"/>
      <c r="C54" s="23"/>
      <c r="D54" s="23"/>
      <c r="E54" s="171" t="s">
        <v>581</v>
      </c>
      <c r="F54" s="23"/>
      <c r="G54" s="23"/>
      <c r="H54" s="23"/>
      <c r="I54" s="23"/>
      <c r="J54" s="23"/>
      <c r="K54" s="23"/>
      <c r="L54" s="21"/>
    </row>
    <row r="55" s="1" customFormat="1" ht="12" customHeight="1">
      <c r="B55" s="22"/>
      <c r="C55" s="33" t="s">
        <v>150</v>
      </c>
      <c r="D55" s="23"/>
      <c r="E55" s="23"/>
      <c r="F55" s="23"/>
      <c r="G55" s="23"/>
      <c r="H55" s="23"/>
      <c r="I55" s="23"/>
      <c r="J55" s="23"/>
      <c r="K55" s="23"/>
      <c r="L55" s="21"/>
    </row>
    <row r="56" s="2" customFormat="1" ht="16.5" customHeight="1">
      <c r="A56" s="39"/>
      <c r="B56" s="40"/>
      <c r="C56" s="41"/>
      <c r="D56" s="41"/>
      <c r="E56" s="172" t="s">
        <v>151</v>
      </c>
      <c r="F56" s="41"/>
      <c r="G56" s="41"/>
      <c r="H56" s="41"/>
      <c r="I56" s="41"/>
      <c r="J56" s="41"/>
      <c r="K56" s="41"/>
      <c r="L56" s="147"/>
      <c r="S56" s="39"/>
      <c r="T56" s="39"/>
      <c r="U56" s="39"/>
      <c r="V56" s="39"/>
      <c r="W56" s="39"/>
      <c r="X56" s="39"/>
      <c r="Y56" s="39"/>
      <c r="Z56" s="39"/>
      <c r="AA56" s="39"/>
      <c r="AB56" s="39"/>
      <c r="AC56" s="39"/>
      <c r="AD56" s="39"/>
      <c r="AE56" s="39"/>
    </row>
    <row r="57" s="2" customFormat="1" ht="12" customHeight="1">
      <c r="A57" s="39"/>
      <c r="B57" s="40"/>
      <c r="C57" s="33" t="s">
        <v>152</v>
      </c>
      <c r="D57" s="41"/>
      <c r="E57" s="41"/>
      <c r="F57" s="41"/>
      <c r="G57" s="41"/>
      <c r="H57" s="41"/>
      <c r="I57" s="41"/>
      <c r="J57" s="41"/>
      <c r="K57" s="41"/>
      <c r="L57" s="147"/>
      <c r="S57" s="39"/>
      <c r="T57" s="39"/>
      <c r="U57" s="39"/>
      <c r="V57" s="39"/>
      <c r="W57" s="39"/>
      <c r="X57" s="39"/>
      <c r="Y57" s="39"/>
      <c r="Z57" s="39"/>
      <c r="AA57" s="39"/>
      <c r="AB57" s="39"/>
      <c r="AC57" s="39"/>
      <c r="AD57" s="39"/>
      <c r="AE57" s="39"/>
    </row>
    <row r="58" s="2" customFormat="1" ht="16.5" customHeight="1">
      <c r="A58" s="39"/>
      <c r="B58" s="40"/>
      <c r="C58" s="41"/>
      <c r="D58" s="41"/>
      <c r="E58" s="70" t="str">
        <f>E13</f>
        <v>16 - SO 16 - PS Rumburk</v>
      </c>
      <c r="F58" s="41"/>
      <c r="G58" s="41"/>
      <c r="H58" s="41"/>
      <c r="I58" s="41"/>
      <c r="J58" s="41"/>
      <c r="K58" s="41"/>
      <c r="L58" s="147"/>
      <c r="S58" s="39"/>
      <c r="T58" s="39"/>
      <c r="U58" s="39"/>
      <c r="V58" s="39"/>
      <c r="W58" s="39"/>
      <c r="X58" s="39"/>
      <c r="Y58" s="39"/>
      <c r="Z58" s="39"/>
      <c r="AA58" s="39"/>
      <c r="AB58" s="39"/>
      <c r="AC58" s="39"/>
      <c r="AD58" s="39"/>
      <c r="AE58" s="39"/>
    </row>
    <row r="59" s="2" customFormat="1" ht="6.96" customHeight="1">
      <c r="A59" s="39"/>
      <c r="B59" s="40"/>
      <c r="C59" s="41"/>
      <c r="D59" s="41"/>
      <c r="E59" s="41"/>
      <c r="F59" s="41"/>
      <c r="G59" s="41"/>
      <c r="H59" s="41"/>
      <c r="I59" s="41"/>
      <c r="J59" s="41"/>
      <c r="K59" s="41"/>
      <c r="L59" s="147"/>
      <c r="S59" s="39"/>
      <c r="T59" s="39"/>
      <c r="U59" s="39"/>
      <c r="V59" s="39"/>
      <c r="W59" s="39"/>
      <c r="X59" s="39"/>
      <c r="Y59" s="39"/>
      <c r="Z59" s="39"/>
      <c r="AA59" s="39"/>
      <c r="AB59" s="39"/>
      <c r="AC59" s="39"/>
      <c r="AD59" s="39"/>
      <c r="AE59" s="39"/>
    </row>
    <row r="60" s="2" customFormat="1" ht="12" customHeight="1">
      <c r="A60" s="39"/>
      <c r="B60" s="40"/>
      <c r="C60" s="33" t="s">
        <v>21</v>
      </c>
      <c r="D60" s="41"/>
      <c r="E60" s="41"/>
      <c r="F60" s="28" t="str">
        <f>F16</f>
        <v xml:space="preserve"> </v>
      </c>
      <c r="G60" s="41"/>
      <c r="H60" s="41"/>
      <c r="I60" s="33" t="s">
        <v>23</v>
      </c>
      <c r="J60" s="73" t="str">
        <f>IF(J16="","",J16)</f>
        <v>21. 2. 2023</v>
      </c>
      <c r="K60" s="41"/>
      <c r="L60" s="147"/>
      <c r="S60" s="39"/>
      <c r="T60" s="39"/>
      <c r="U60" s="39"/>
      <c r="V60" s="39"/>
      <c r="W60" s="39"/>
      <c r="X60" s="39"/>
      <c r="Y60" s="39"/>
      <c r="Z60" s="39"/>
      <c r="AA60" s="39"/>
      <c r="AB60" s="39"/>
      <c r="AC60" s="39"/>
      <c r="AD60" s="39"/>
      <c r="AE60" s="39"/>
    </row>
    <row r="61" s="2" customFormat="1" ht="6.96" customHeight="1">
      <c r="A61" s="39"/>
      <c r="B61" s="40"/>
      <c r="C61" s="41"/>
      <c r="D61" s="41"/>
      <c r="E61" s="41"/>
      <c r="F61" s="41"/>
      <c r="G61" s="41"/>
      <c r="H61" s="41"/>
      <c r="I61" s="41"/>
      <c r="J61" s="41"/>
      <c r="K61" s="41"/>
      <c r="L61" s="147"/>
      <c r="S61" s="39"/>
      <c r="T61" s="39"/>
      <c r="U61" s="39"/>
      <c r="V61" s="39"/>
      <c r="W61" s="39"/>
      <c r="X61" s="39"/>
      <c r="Y61" s="39"/>
      <c r="Z61" s="39"/>
      <c r="AA61" s="39"/>
      <c r="AB61" s="39"/>
      <c r="AC61" s="39"/>
      <c r="AD61" s="39"/>
      <c r="AE61" s="39"/>
    </row>
    <row r="62" s="2" customFormat="1" ht="15.15" customHeight="1">
      <c r="A62" s="39"/>
      <c r="B62" s="40"/>
      <c r="C62" s="33" t="s">
        <v>25</v>
      </c>
      <c r="D62" s="41"/>
      <c r="E62" s="41"/>
      <c r="F62" s="28" t="str">
        <f>E19</f>
        <v>OŘ Ústí nad Labem</v>
      </c>
      <c r="G62" s="41"/>
      <c r="H62" s="41"/>
      <c r="I62" s="33" t="s">
        <v>31</v>
      </c>
      <c r="J62" s="37" t="str">
        <f>E25</f>
        <v xml:space="preserve"> </v>
      </c>
      <c r="K62" s="41"/>
      <c r="L62" s="147"/>
      <c r="S62" s="39"/>
      <c r="T62" s="39"/>
      <c r="U62" s="39"/>
      <c r="V62" s="39"/>
      <c r="W62" s="39"/>
      <c r="X62" s="39"/>
      <c r="Y62" s="39"/>
      <c r="Z62" s="39"/>
      <c r="AA62" s="39"/>
      <c r="AB62" s="39"/>
      <c r="AC62" s="39"/>
      <c r="AD62" s="39"/>
      <c r="AE62" s="39"/>
    </row>
    <row r="63" s="2" customFormat="1" ht="15.15" customHeight="1">
      <c r="A63" s="39"/>
      <c r="B63" s="40"/>
      <c r="C63" s="33" t="s">
        <v>29</v>
      </c>
      <c r="D63" s="41"/>
      <c r="E63" s="41"/>
      <c r="F63" s="28" t="str">
        <f>IF(E22="","",E22)</f>
        <v>Vyplň údaj</v>
      </c>
      <c r="G63" s="41"/>
      <c r="H63" s="41"/>
      <c r="I63" s="33" t="s">
        <v>33</v>
      </c>
      <c r="J63" s="37" t="str">
        <f>E28</f>
        <v>Tomáš Šrédl</v>
      </c>
      <c r="K63" s="41"/>
      <c r="L63" s="147"/>
      <c r="S63" s="39"/>
      <c r="T63" s="39"/>
      <c r="U63" s="39"/>
      <c r="V63" s="39"/>
      <c r="W63" s="39"/>
      <c r="X63" s="39"/>
      <c r="Y63" s="39"/>
      <c r="Z63" s="39"/>
      <c r="AA63" s="39"/>
      <c r="AB63" s="39"/>
      <c r="AC63" s="39"/>
      <c r="AD63" s="39"/>
      <c r="AE63" s="39"/>
    </row>
    <row r="64" s="2" customFormat="1" ht="10.32" customHeight="1">
      <c r="A64" s="39"/>
      <c r="B64" s="40"/>
      <c r="C64" s="41"/>
      <c r="D64" s="41"/>
      <c r="E64" s="41"/>
      <c r="F64" s="41"/>
      <c r="G64" s="41"/>
      <c r="H64" s="41"/>
      <c r="I64" s="41"/>
      <c r="J64" s="41"/>
      <c r="K64" s="41"/>
      <c r="L64" s="147"/>
      <c r="S64" s="39"/>
      <c r="T64" s="39"/>
      <c r="U64" s="39"/>
      <c r="V64" s="39"/>
      <c r="W64" s="39"/>
      <c r="X64" s="39"/>
      <c r="Y64" s="39"/>
      <c r="Z64" s="39"/>
      <c r="AA64" s="39"/>
      <c r="AB64" s="39"/>
      <c r="AC64" s="39"/>
      <c r="AD64" s="39"/>
      <c r="AE64" s="39"/>
    </row>
    <row r="65" s="2" customFormat="1" ht="29.28" customHeight="1">
      <c r="A65" s="39"/>
      <c r="B65" s="40"/>
      <c r="C65" s="173" t="s">
        <v>155</v>
      </c>
      <c r="D65" s="174"/>
      <c r="E65" s="174"/>
      <c r="F65" s="174"/>
      <c r="G65" s="174"/>
      <c r="H65" s="174"/>
      <c r="I65" s="174"/>
      <c r="J65" s="175" t="s">
        <v>156</v>
      </c>
      <c r="K65" s="174"/>
      <c r="L65" s="147"/>
      <c r="S65" s="39"/>
      <c r="T65" s="39"/>
      <c r="U65" s="39"/>
      <c r="V65" s="39"/>
      <c r="W65" s="39"/>
      <c r="X65" s="39"/>
      <c r="Y65" s="39"/>
      <c r="Z65" s="39"/>
      <c r="AA65" s="39"/>
      <c r="AB65" s="39"/>
      <c r="AC65" s="39"/>
      <c r="AD65" s="39"/>
      <c r="AE65" s="39"/>
    </row>
    <row r="66" s="2" customFormat="1" ht="10.32" customHeight="1">
      <c r="A66" s="39"/>
      <c r="B66" s="40"/>
      <c r="C66" s="41"/>
      <c r="D66" s="41"/>
      <c r="E66" s="41"/>
      <c r="F66" s="41"/>
      <c r="G66" s="41"/>
      <c r="H66" s="41"/>
      <c r="I66" s="41"/>
      <c r="J66" s="41"/>
      <c r="K66" s="41"/>
      <c r="L66" s="147"/>
      <c r="S66" s="39"/>
      <c r="T66" s="39"/>
      <c r="U66" s="39"/>
      <c r="V66" s="39"/>
      <c r="W66" s="39"/>
      <c r="X66" s="39"/>
      <c r="Y66" s="39"/>
      <c r="Z66" s="39"/>
      <c r="AA66" s="39"/>
      <c r="AB66" s="39"/>
      <c r="AC66" s="39"/>
      <c r="AD66" s="39"/>
      <c r="AE66" s="39"/>
    </row>
    <row r="67" s="2" customFormat="1" ht="22.8" customHeight="1">
      <c r="A67" s="39"/>
      <c r="B67" s="40"/>
      <c r="C67" s="176" t="s">
        <v>69</v>
      </c>
      <c r="D67" s="41"/>
      <c r="E67" s="41"/>
      <c r="F67" s="41"/>
      <c r="G67" s="41"/>
      <c r="H67" s="41"/>
      <c r="I67" s="41"/>
      <c r="J67" s="103">
        <f>J92</f>
        <v>0</v>
      </c>
      <c r="K67" s="41"/>
      <c r="L67" s="147"/>
      <c r="S67" s="39"/>
      <c r="T67" s="39"/>
      <c r="U67" s="39"/>
      <c r="V67" s="39"/>
      <c r="W67" s="39"/>
      <c r="X67" s="39"/>
      <c r="Y67" s="39"/>
      <c r="Z67" s="39"/>
      <c r="AA67" s="39"/>
      <c r="AB67" s="39"/>
      <c r="AC67" s="39"/>
      <c r="AD67" s="39"/>
      <c r="AE67" s="39"/>
      <c r="AU67" s="18" t="s">
        <v>157</v>
      </c>
    </row>
    <row r="68" s="9" customFormat="1" ht="24.96" customHeight="1">
      <c r="A68" s="9"/>
      <c r="B68" s="177"/>
      <c r="C68" s="178"/>
      <c r="D68" s="179" t="s">
        <v>158</v>
      </c>
      <c r="E68" s="180"/>
      <c r="F68" s="180"/>
      <c r="G68" s="180"/>
      <c r="H68" s="180"/>
      <c r="I68" s="180"/>
      <c r="J68" s="181">
        <f>J93</f>
        <v>0</v>
      </c>
      <c r="K68" s="178"/>
      <c r="L68" s="182"/>
      <c r="S68" s="9"/>
      <c r="T68" s="9"/>
      <c r="U68" s="9"/>
      <c r="V68" s="9"/>
      <c r="W68" s="9"/>
      <c r="X68" s="9"/>
      <c r="Y68" s="9"/>
      <c r="Z68" s="9"/>
      <c r="AA68" s="9"/>
      <c r="AB68" s="9"/>
      <c r="AC68" s="9"/>
      <c r="AD68" s="9"/>
      <c r="AE68" s="9"/>
    </row>
    <row r="69" s="2" customFormat="1" ht="21.84" customHeight="1">
      <c r="A69" s="39"/>
      <c r="B69" s="40"/>
      <c r="C69" s="41"/>
      <c r="D69" s="41"/>
      <c r="E69" s="41"/>
      <c r="F69" s="41"/>
      <c r="G69" s="41"/>
      <c r="H69" s="41"/>
      <c r="I69" s="41"/>
      <c r="J69" s="41"/>
      <c r="K69" s="41"/>
      <c r="L69" s="147"/>
      <c r="S69" s="39"/>
      <c r="T69" s="39"/>
      <c r="U69" s="39"/>
      <c r="V69" s="39"/>
      <c r="W69" s="39"/>
      <c r="X69" s="39"/>
      <c r="Y69" s="39"/>
      <c r="Z69" s="39"/>
      <c r="AA69" s="39"/>
      <c r="AB69" s="39"/>
      <c r="AC69" s="39"/>
      <c r="AD69" s="39"/>
      <c r="AE69" s="39"/>
    </row>
    <row r="70" s="2" customFormat="1" ht="6.96" customHeight="1">
      <c r="A70" s="39"/>
      <c r="B70" s="60"/>
      <c r="C70" s="61"/>
      <c r="D70" s="61"/>
      <c r="E70" s="61"/>
      <c r="F70" s="61"/>
      <c r="G70" s="61"/>
      <c r="H70" s="61"/>
      <c r="I70" s="61"/>
      <c r="J70" s="61"/>
      <c r="K70" s="61"/>
      <c r="L70" s="147"/>
      <c r="S70" s="39"/>
      <c r="T70" s="39"/>
      <c r="U70" s="39"/>
      <c r="V70" s="39"/>
      <c r="W70" s="39"/>
      <c r="X70" s="39"/>
      <c r="Y70" s="39"/>
      <c r="Z70" s="39"/>
      <c r="AA70" s="39"/>
      <c r="AB70" s="39"/>
      <c r="AC70" s="39"/>
      <c r="AD70" s="39"/>
      <c r="AE70" s="39"/>
    </row>
    <row r="74" s="2" customFormat="1" ht="6.96" customHeight="1">
      <c r="A74" s="39"/>
      <c r="B74" s="62"/>
      <c r="C74" s="63"/>
      <c r="D74" s="63"/>
      <c r="E74" s="63"/>
      <c r="F74" s="63"/>
      <c r="G74" s="63"/>
      <c r="H74" s="63"/>
      <c r="I74" s="63"/>
      <c r="J74" s="63"/>
      <c r="K74" s="63"/>
      <c r="L74" s="147"/>
      <c r="S74" s="39"/>
      <c r="T74" s="39"/>
      <c r="U74" s="39"/>
      <c r="V74" s="39"/>
      <c r="W74" s="39"/>
      <c r="X74" s="39"/>
      <c r="Y74" s="39"/>
      <c r="Z74" s="39"/>
      <c r="AA74" s="39"/>
      <c r="AB74" s="39"/>
      <c r="AC74" s="39"/>
      <c r="AD74" s="39"/>
      <c r="AE74" s="39"/>
    </row>
    <row r="75" s="2" customFormat="1" ht="24.96" customHeight="1">
      <c r="A75" s="39"/>
      <c r="B75" s="40"/>
      <c r="C75" s="24" t="s">
        <v>160</v>
      </c>
      <c r="D75" s="41"/>
      <c r="E75" s="41"/>
      <c r="F75" s="41"/>
      <c r="G75" s="41"/>
      <c r="H75" s="41"/>
      <c r="I75" s="41"/>
      <c r="J75" s="41"/>
      <c r="K75" s="41"/>
      <c r="L75" s="147"/>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47"/>
      <c r="S76" s="39"/>
      <c r="T76" s="39"/>
      <c r="U76" s="39"/>
      <c r="V76" s="39"/>
      <c r="W76" s="39"/>
      <c r="X76" s="39"/>
      <c r="Y76" s="39"/>
      <c r="Z76" s="39"/>
      <c r="AA76" s="39"/>
      <c r="AB76" s="39"/>
      <c r="AC76" s="39"/>
      <c r="AD76" s="39"/>
      <c r="AE76" s="39"/>
    </row>
    <row r="77" s="2" customFormat="1" ht="12" customHeight="1">
      <c r="A77" s="39"/>
      <c r="B77" s="40"/>
      <c r="C77" s="33" t="s">
        <v>16</v>
      </c>
      <c r="D77" s="41"/>
      <c r="E77" s="41"/>
      <c r="F77" s="41"/>
      <c r="G77" s="41"/>
      <c r="H77" s="41"/>
      <c r="I77" s="41"/>
      <c r="J77" s="41"/>
      <c r="K77" s="41"/>
      <c r="L77" s="147"/>
      <c r="S77" s="39"/>
      <c r="T77" s="39"/>
      <c r="U77" s="39"/>
      <c r="V77" s="39"/>
      <c r="W77" s="39"/>
      <c r="X77" s="39"/>
      <c r="Y77" s="39"/>
      <c r="Z77" s="39"/>
      <c r="AA77" s="39"/>
      <c r="AB77" s="39"/>
      <c r="AC77" s="39"/>
      <c r="AD77" s="39"/>
      <c r="AE77" s="39"/>
    </row>
    <row r="78" s="2" customFormat="1" ht="16.5" customHeight="1">
      <c r="A78" s="39"/>
      <c r="B78" s="40"/>
      <c r="C78" s="41"/>
      <c r="D78" s="41"/>
      <c r="E78" s="171" t="str">
        <f>E7</f>
        <v>Oprava geometrických parametrů koleje 2023 u ST Ústí nad Labem</v>
      </c>
      <c r="F78" s="33"/>
      <c r="G78" s="33"/>
      <c r="H78" s="33"/>
      <c r="I78" s="41"/>
      <c r="J78" s="41"/>
      <c r="K78" s="41"/>
      <c r="L78" s="147"/>
      <c r="S78" s="39"/>
      <c r="T78" s="39"/>
      <c r="U78" s="39"/>
      <c r="V78" s="39"/>
      <c r="W78" s="39"/>
      <c r="X78" s="39"/>
      <c r="Y78" s="39"/>
      <c r="Z78" s="39"/>
      <c r="AA78" s="39"/>
      <c r="AB78" s="39"/>
      <c r="AC78" s="39"/>
      <c r="AD78" s="39"/>
      <c r="AE78" s="39"/>
    </row>
    <row r="79" s="1" customFormat="1" ht="12" customHeight="1">
      <c r="B79" s="22"/>
      <c r="C79" s="33" t="s">
        <v>148</v>
      </c>
      <c r="D79" s="23"/>
      <c r="E79" s="23"/>
      <c r="F79" s="23"/>
      <c r="G79" s="23"/>
      <c r="H79" s="23"/>
      <c r="I79" s="23"/>
      <c r="J79" s="23"/>
      <c r="K79" s="23"/>
      <c r="L79" s="21"/>
    </row>
    <row r="80" s="1" customFormat="1" ht="16.5" customHeight="1">
      <c r="B80" s="22"/>
      <c r="C80" s="23"/>
      <c r="D80" s="23"/>
      <c r="E80" s="171" t="s">
        <v>581</v>
      </c>
      <c r="F80" s="23"/>
      <c r="G80" s="23"/>
      <c r="H80" s="23"/>
      <c r="I80" s="23"/>
      <c r="J80" s="23"/>
      <c r="K80" s="23"/>
      <c r="L80" s="21"/>
    </row>
    <row r="81" s="1" customFormat="1" ht="12" customHeight="1">
      <c r="B81" s="22"/>
      <c r="C81" s="33" t="s">
        <v>150</v>
      </c>
      <c r="D81" s="23"/>
      <c r="E81" s="23"/>
      <c r="F81" s="23"/>
      <c r="G81" s="23"/>
      <c r="H81" s="23"/>
      <c r="I81" s="23"/>
      <c r="J81" s="23"/>
      <c r="K81" s="23"/>
      <c r="L81" s="21"/>
    </row>
    <row r="82" s="2" customFormat="1" ht="16.5" customHeight="1">
      <c r="A82" s="39"/>
      <c r="B82" s="40"/>
      <c r="C82" s="41"/>
      <c r="D82" s="41"/>
      <c r="E82" s="172" t="s">
        <v>151</v>
      </c>
      <c r="F82" s="41"/>
      <c r="G82" s="41"/>
      <c r="H82" s="41"/>
      <c r="I82" s="41"/>
      <c r="J82" s="41"/>
      <c r="K82" s="41"/>
      <c r="L82" s="147"/>
      <c r="S82" s="39"/>
      <c r="T82" s="39"/>
      <c r="U82" s="39"/>
      <c r="V82" s="39"/>
      <c r="W82" s="39"/>
      <c r="X82" s="39"/>
      <c r="Y82" s="39"/>
      <c r="Z82" s="39"/>
      <c r="AA82" s="39"/>
      <c r="AB82" s="39"/>
      <c r="AC82" s="39"/>
      <c r="AD82" s="39"/>
      <c r="AE82" s="39"/>
    </row>
    <row r="83" s="2" customFormat="1" ht="12" customHeight="1">
      <c r="A83" s="39"/>
      <c r="B83" s="40"/>
      <c r="C83" s="33" t="s">
        <v>152</v>
      </c>
      <c r="D83" s="41"/>
      <c r="E83" s="41"/>
      <c r="F83" s="41"/>
      <c r="G83" s="41"/>
      <c r="H83" s="41"/>
      <c r="I83" s="41"/>
      <c r="J83" s="41"/>
      <c r="K83" s="41"/>
      <c r="L83" s="147"/>
      <c r="S83" s="39"/>
      <c r="T83" s="39"/>
      <c r="U83" s="39"/>
      <c r="V83" s="39"/>
      <c r="W83" s="39"/>
      <c r="X83" s="39"/>
      <c r="Y83" s="39"/>
      <c r="Z83" s="39"/>
      <c r="AA83" s="39"/>
      <c r="AB83" s="39"/>
      <c r="AC83" s="39"/>
      <c r="AD83" s="39"/>
      <c r="AE83" s="39"/>
    </row>
    <row r="84" s="2" customFormat="1" ht="16.5" customHeight="1">
      <c r="A84" s="39"/>
      <c r="B84" s="40"/>
      <c r="C84" s="41"/>
      <c r="D84" s="41"/>
      <c r="E84" s="70" t="str">
        <f>E13</f>
        <v>16 - SO 16 - PS Rumburk</v>
      </c>
      <c r="F84" s="41"/>
      <c r="G84" s="41"/>
      <c r="H84" s="41"/>
      <c r="I84" s="41"/>
      <c r="J84" s="41"/>
      <c r="K84" s="41"/>
      <c r="L84" s="147"/>
      <c r="S84" s="39"/>
      <c r="T84" s="39"/>
      <c r="U84" s="39"/>
      <c r="V84" s="39"/>
      <c r="W84" s="39"/>
      <c r="X84" s="39"/>
      <c r="Y84" s="39"/>
      <c r="Z84" s="39"/>
      <c r="AA84" s="39"/>
      <c r="AB84" s="39"/>
      <c r="AC84" s="39"/>
      <c r="AD84" s="39"/>
      <c r="AE84" s="39"/>
    </row>
    <row r="85" s="2" customFormat="1" ht="6.96" customHeight="1">
      <c r="A85" s="39"/>
      <c r="B85" s="40"/>
      <c r="C85" s="41"/>
      <c r="D85" s="41"/>
      <c r="E85" s="41"/>
      <c r="F85" s="41"/>
      <c r="G85" s="41"/>
      <c r="H85" s="41"/>
      <c r="I85" s="41"/>
      <c r="J85" s="41"/>
      <c r="K85" s="41"/>
      <c r="L85" s="147"/>
      <c r="S85" s="39"/>
      <c r="T85" s="39"/>
      <c r="U85" s="39"/>
      <c r="V85" s="39"/>
      <c r="W85" s="39"/>
      <c r="X85" s="39"/>
      <c r="Y85" s="39"/>
      <c r="Z85" s="39"/>
      <c r="AA85" s="39"/>
      <c r="AB85" s="39"/>
      <c r="AC85" s="39"/>
      <c r="AD85" s="39"/>
      <c r="AE85" s="39"/>
    </row>
    <row r="86" s="2" customFormat="1" ht="12" customHeight="1">
      <c r="A86" s="39"/>
      <c r="B86" s="40"/>
      <c r="C86" s="33" t="s">
        <v>21</v>
      </c>
      <c r="D86" s="41"/>
      <c r="E86" s="41"/>
      <c r="F86" s="28" t="str">
        <f>F16</f>
        <v xml:space="preserve"> </v>
      </c>
      <c r="G86" s="41"/>
      <c r="H86" s="41"/>
      <c r="I86" s="33" t="s">
        <v>23</v>
      </c>
      <c r="J86" s="73" t="str">
        <f>IF(J16="","",J16)</f>
        <v>21. 2. 2023</v>
      </c>
      <c r="K86" s="41"/>
      <c r="L86" s="147"/>
      <c r="S86" s="39"/>
      <c r="T86" s="39"/>
      <c r="U86" s="39"/>
      <c r="V86" s="39"/>
      <c r="W86" s="39"/>
      <c r="X86" s="39"/>
      <c r="Y86" s="39"/>
      <c r="Z86" s="39"/>
      <c r="AA86" s="39"/>
      <c r="AB86" s="39"/>
      <c r="AC86" s="39"/>
      <c r="AD86" s="39"/>
      <c r="AE86" s="39"/>
    </row>
    <row r="87" s="2" customFormat="1" ht="6.96" customHeight="1">
      <c r="A87" s="39"/>
      <c r="B87" s="40"/>
      <c r="C87" s="41"/>
      <c r="D87" s="41"/>
      <c r="E87" s="41"/>
      <c r="F87" s="41"/>
      <c r="G87" s="41"/>
      <c r="H87" s="41"/>
      <c r="I87" s="41"/>
      <c r="J87" s="41"/>
      <c r="K87" s="41"/>
      <c r="L87" s="147"/>
      <c r="S87" s="39"/>
      <c r="T87" s="39"/>
      <c r="U87" s="39"/>
      <c r="V87" s="39"/>
      <c r="W87" s="39"/>
      <c r="X87" s="39"/>
      <c r="Y87" s="39"/>
      <c r="Z87" s="39"/>
      <c r="AA87" s="39"/>
      <c r="AB87" s="39"/>
      <c r="AC87" s="39"/>
      <c r="AD87" s="39"/>
      <c r="AE87" s="39"/>
    </row>
    <row r="88" s="2" customFormat="1" ht="15.15" customHeight="1">
      <c r="A88" s="39"/>
      <c r="B88" s="40"/>
      <c r="C88" s="33" t="s">
        <v>25</v>
      </c>
      <c r="D88" s="41"/>
      <c r="E88" s="41"/>
      <c r="F88" s="28" t="str">
        <f>E19</f>
        <v>OŘ Ústí nad Labem</v>
      </c>
      <c r="G88" s="41"/>
      <c r="H88" s="41"/>
      <c r="I88" s="33" t="s">
        <v>31</v>
      </c>
      <c r="J88" s="37" t="str">
        <f>E25</f>
        <v xml:space="preserve"> </v>
      </c>
      <c r="K88" s="41"/>
      <c r="L88" s="147"/>
      <c r="S88" s="39"/>
      <c r="T88" s="39"/>
      <c r="U88" s="39"/>
      <c r="V88" s="39"/>
      <c r="W88" s="39"/>
      <c r="X88" s="39"/>
      <c r="Y88" s="39"/>
      <c r="Z88" s="39"/>
      <c r="AA88" s="39"/>
      <c r="AB88" s="39"/>
      <c r="AC88" s="39"/>
      <c r="AD88" s="39"/>
      <c r="AE88" s="39"/>
    </row>
    <row r="89" s="2" customFormat="1" ht="15.15" customHeight="1">
      <c r="A89" s="39"/>
      <c r="B89" s="40"/>
      <c r="C89" s="33" t="s">
        <v>29</v>
      </c>
      <c r="D89" s="41"/>
      <c r="E89" s="41"/>
      <c r="F89" s="28" t="str">
        <f>IF(E22="","",E22)</f>
        <v>Vyplň údaj</v>
      </c>
      <c r="G89" s="41"/>
      <c r="H89" s="41"/>
      <c r="I89" s="33" t="s">
        <v>33</v>
      </c>
      <c r="J89" s="37" t="str">
        <f>E28</f>
        <v>Tomáš Šrédl</v>
      </c>
      <c r="K89" s="41"/>
      <c r="L89" s="147"/>
      <c r="S89" s="39"/>
      <c r="T89" s="39"/>
      <c r="U89" s="39"/>
      <c r="V89" s="39"/>
      <c r="W89" s="39"/>
      <c r="X89" s="39"/>
      <c r="Y89" s="39"/>
      <c r="Z89" s="39"/>
      <c r="AA89" s="39"/>
      <c r="AB89" s="39"/>
      <c r="AC89" s="39"/>
      <c r="AD89" s="39"/>
      <c r="AE89" s="39"/>
    </row>
    <row r="90" s="2" customFormat="1" ht="10.32" customHeight="1">
      <c r="A90" s="39"/>
      <c r="B90" s="40"/>
      <c r="C90" s="41"/>
      <c r="D90" s="41"/>
      <c r="E90" s="41"/>
      <c r="F90" s="41"/>
      <c r="G90" s="41"/>
      <c r="H90" s="41"/>
      <c r="I90" s="41"/>
      <c r="J90" s="41"/>
      <c r="K90" s="41"/>
      <c r="L90" s="147"/>
      <c r="S90" s="39"/>
      <c r="T90" s="39"/>
      <c r="U90" s="39"/>
      <c r="V90" s="39"/>
      <c r="W90" s="39"/>
      <c r="X90" s="39"/>
      <c r="Y90" s="39"/>
      <c r="Z90" s="39"/>
      <c r="AA90" s="39"/>
      <c r="AB90" s="39"/>
      <c r="AC90" s="39"/>
      <c r="AD90" s="39"/>
      <c r="AE90" s="39"/>
    </row>
    <row r="91" s="11" customFormat="1" ht="29.28" customHeight="1">
      <c r="A91" s="188"/>
      <c r="B91" s="189"/>
      <c r="C91" s="190" t="s">
        <v>161</v>
      </c>
      <c r="D91" s="191" t="s">
        <v>56</v>
      </c>
      <c r="E91" s="191" t="s">
        <v>52</v>
      </c>
      <c r="F91" s="191" t="s">
        <v>53</v>
      </c>
      <c r="G91" s="191" t="s">
        <v>162</v>
      </c>
      <c r="H91" s="191" t="s">
        <v>163</v>
      </c>
      <c r="I91" s="191" t="s">
        <v>164</v>
      </c>
      <c r="J91" s="191" t="s">
        <v>156</v>
      </c>
      <c r="K91" s="192" t="s">
        <v>165</v>
      </c>
      <c r="L91" s="193"/>
      <c r="M91" s="93" t="s">
        <v>19</v>
      </c>
      <c r="N91" s="94" t="s">
        <v>41</v>
      </c>
      <c r="O91" s="94" t="s">
        <v>166</v>
      </c>
      <c r="P91" s="94" t="s">
        <v>167</v>
      </c>
      <c r="Q91" s="94" t="s">
        <v>168</v>
      </c>
      <c r="R91" s="94" t="s">
        <v>169</v>
      </c>
      <c r="S91" s="94" t="s">
        <v>170</v>
      </c>
      <c r="T91" s="95" t="s">
        <v>171</v>
      </c>
      <c r="U91" s="188"/>
      <c r="V91" s="188"/>
      <c r="W91" s="188"/>
      <c r="X91" s="188"/>
      <c r="Y91" s="188"/>
      <c r="Z91" s="188"/>
      <c r="AA91" s="188"/>
      <c r="AB91" s="188"/>
      <c r="AC91" s="188"/>
      <c r="AD91" s="188"/>
      <c r="AE91" s="188"/>
    </row>
    <row r="92" s="2" customFormat="1" ht="22.8" customHeight="1">
      <c r="A92" s="39"/>
      <c r="B92" s="40"/>
      <c r="C92" s="100" t="s">
        <v>172</v>
      </c>
      <c r="D92" s="41"/>
      <c r="E92" s="41"/>
      <c r="F92" s="41"/>
      <c r="G92" s="41"/>
      <c r="H92" s="41"/>
      <c r="I92" s="41"/>
      <c r="J92" s="194">
        <f>BK92</f>
        <v>0</v>
      </c>
      <c r="K92" s="41"/>
      <c r="L92" s="45"/>
      <c r="M92" s="96"/>
      <c r="N92" s="195"/>
      <c r="O92" s="97"/>
      <c r="P92" s="196">
        <f>P93</f>
        <v>0</v>
      </c>
      <c r="Q92" s="97"/>
      <c r="R92" s="196">
        <f>R93</f>
        <v>99</v>
      </c>
      <c r="S92" s="97"/>
      <c r="T92" s="197">
        <f>T93</f>
        <v>0</v>
      </c>
      <c r="U92" s="39"/>
      <c r="V92" s="39"/>
      <c r="W92" s="39"/>
      <c r="X92" s="39"/>
      <c r="Y92" s="39"/>
      <c r="Z92" s="39"/>
      <c r="AA92" s="39"/>
      <c r="AB92" s="39"/>
      <c r="AC92" s="39"/>
      <c r="AD92" s="39"/>
      <c r="AE92" s="39"/>
      <c r="AT92" s="18" t="s">
        <v>70</v>
      </c>
      <c r="AU92" s="18" t="s">
        <v>157</v>
      </c>
      <c r="BK92" s="198">
        <f>BK93</f>
        <v>0</v>
      </c>
    </row>
    <row r="93" s="12" customFormat="1" ht="25.92" customHeight="1">
      <c r="A93" s="12"/>
      <c r="B93" s="199"/>
      <c r="C93" s="200"/>
      <c r="D93" s="201" t="s">
        <v>70</v>
      </c>
      <c r="E93" s="202" t="s">
        <v>173</v>
      </c>
      <c r="F93" s="202" t="s">
        <v>174</v>
      </c>
      <c r="G93" s="200"/>
      <c r="H93" s="200"/>
      <c r="I93" s="203"/>
      <c r="J93" s="204">
        <f>BK93</f>
        <v>0</v>
      </c>
      <c r="K93" s="200"/>
      <c r="L93" s="205"/>
      <c r="M93" s="206"/>
      <c r="N93" s="207"/>
      <c r="O93" s="207"/>
      <c r="P93" s="208">
        <f>SUM(P94:P107)</f>
        <v>0</v>
      </c>
      <c r="Q93" s="207"/>
      <c r="R93" s="208">
        <f>SUM(R94:R107)</f>
        <v>99</v>
      </c>
      <c r="S93" s="207"/>
      <c r="T93" s="209">
        <f>SUM(T94:T107)</f>
        <v>0</v>
      </c>
      <c r="U93" s="12"/>
      <c r="V93" s="12"/>
      <c r="W93" s="12"/>
      <c r="X93" s="12"/>
      <c r="Y93" s="12"/>
      <c r="Z93" s="12"/>
      <c r="AA93" s="12"/>
      <c r="AB93" s="12"/>
      <c r="AC93" s="12"/>
      <c r="AD93" s="12"/>
      <c r="AE93" s="12"/>
      <c r="AR93" s="210" t="s">
        <v>78</v>
      </c>
      <c r="AT93" s="211" t="s">
        <v>70</v>
      </c>
      <c r="AU93" s="211" t="s">
        <v>71</v>
      </c>
      <c r="AY93" s="210" t="s">
        <v>175</v>
      </c>
      <c r="BK93" s="212">
        <f>SUM(BK94:BK107)</f>
        <v>0</v>
      </c>
    </row>
    <row r="94" s="2" customFormat="1" ht="37.8" customHeight="1">
      <c r="A94" s="39"/>
      <c r="B94" s="40"/>
      <c r="C94" s="215" t="s">
        <v>78</v>
      </c>
      <c r="D94" s="215" t="s">
        <v>178</v>
      </c>
      <c r="E94" s="216" t="s">
        <v>526</v>
      </c>
      <c r="F94" s="217" t="s">
        <v>527</v>
      </c>
      <c r="G94" s="218" t="s">
        <v>181</v>
      </c>
      <c r="H94" s="219">
        <v>1.3500000000000001</v>
      </c>
      <c r="I94" s="220"/>
      <c r="J94" s="221">
        <f>ROUND(I94*H94,2)</f>
        <v>0</v>
      </c>
      <c r="K94" s="217" t="s">
        <v>182</v>
      </c>
      <c r="L94" s="45"/>
      <c r="M94" s="222" t="s">
        <v>19</v>
      </c>
      <c r="N94" s="223" t="s">
        <v>42</v>
      </c>
      <c r="O94" s="85"/>
      <c r="P94" s="224">
        <f>O94*H94</f>
        <v>0</v>
      </c>
      <c r="Q94" s="224">
        <v>0</v>
      </c>
      <c r="R94" s="224">
        <f>Q94*H94</f>
        <v>0</v>
      </c>
      <c r="S94" s="224">
        <v>0</v>
      </c>
      <c r="T94" s="225">
        <f>S94*H94</f>
        <v>0</v>
      </c>
      <c r="U94" s="39"/>
      <c r="V94" s="39"/>
      <c r="W94" s="39"/>
      <c r="X94" s="39"/>
      <c r="Y94" s="39"/>
      <c r="Z94" s="39"/>
      <c r="AA94" s="39"/>
      <c r="AB94" s="39"/>
      <c r="AC94" s="39"/>
      <c r="AD94" s="39"/>
      <c r="AE94" s="39"/>
      <c r="AR94" s="226" t="s">
        <v>118</v>
      </c>
      <c r="AT94" s="226" t="s">
        <v>178</v>
      </c>
      <c r="AU94" s="226" t="s">
        <v>78</v>
      </c>
      <c r="AY94" s="18" t="s">
        <v>175</v>
      </c>
      <c r="BE94" s="227">
        <f>IF(N94="základní",J94,0)</f>
        <v>0</v>
      </c>
      <c r="BF94" s="227">
        <f>IF(N94="snížená",J94,0)</f>
        <v>0</v>
      </c>
      <c r="BG94" s="227">
        <f>IF(N94="zákl. přenesená",J94,0)</f>
        <v>0</v>
      </c>
      <c r="BH94" s="227">
        <f>IF(N94="sníž. přenesená",J94,0)</f>
        <v>0</v>
      </c>
      <c r="BI94" s="227">
        <f>IF(N94="nulová",J94,0)</f>
        <v>0</v>
      </c>
      <c r="BJ94" s="18" t="s">
        <v>78</v>
      </c>
      <c r="BK94" s="227">
        <f>ROUND(I94*H94,2)</f>
        <v>0</v>
      </c>
      <c r="BL94" s="18" t="s">
        <v>118</v>
      </c>
      <c r="BM94" s="226" t="s">
        <v>961</v>
      </c>
    </row>
    <row r="95" s="15" customFormat="1">
      <c r="A95" s="15"/>
      <c r="B95" s="261"/>
      <c r="C95" s="262"/>
      <c r="D95" s="230" t="s">
        <v>184</v>
      </c>
      <c r="E95" s="263" t="s">
        <v>19</v>
      </c>
      <c r="F95" s="264" t="s">
        <v>962</v>
      </c>
      <c r="G95" s="262"/>
      <c r="H95" s="263" t="s">
        <v>19</v>
      </c>
      <c r="I95" s="265"/>
      <c r="J95" s="262"/>
      <c r="K95" s="262"/>
      <c r="L95" s="266"/>
      <c r="M95" s="267"/>
      <c r="N95" s="268"/>
      <c r="O95" s="268"/>
      <c r="P95" s="268"/>
      <c r="Q95" s="268"/>
      <c r="R95" s="268"/>
      <c r="S95" s="268"/>
      <c r="T95" s="269"/>
      <c r="U95" s="15"/>
      <c r="V95" s="15"/>
      <c r="W95" s="15"/>
      <c r="X95" s="15"/>
      <c r="Y95" s="15"/>
      <c r="Z95" s="15"/>
      <c r="AA95" s="15"/>
      <c r="AB95" s="15"/>
      <c r="AC95" s="15"/>
      <c r="AD95" s="15"/>
      <c r="AE95" s="15"/>
      <c r="AT95" s="270" t="s">
        <v>184</v>
      </c>
      <c r="AU95" s="270" t="s">
        <v>78</v>
      </c>
      <c r="AV95" s="15" t="s">
        <v>78</v>
      </c>
      <c r="AW95" s="15" t="s">
        <v>32</v>
      </c>
      <c r="AX95" s="15" t="s">
        <v>71</v>
      </c>
      <c r="AY95" s="270" t="s">
        <v>175</v>
      </c>
    </row>
    <row r="96" s="13" customFormat="1">
      <c r="A96" s="13"/>
      <c r="B96" s="228"/>
      <c r="C96" s="229"/>
      <c r="D96" s="230" t="s">
        <v>184</v>
      </c>
      <c r="E96" s="231" t="s">
        <v>19</v>
      </c>
      <c r="F96" s="232" t="s">
        <v>963</v>
      </c>
      <c r="G96" s="229"/>
      <c r="H96" s="233">
        <v>1.3500000000000001</v>
      </c>
      <c r="I96" s="234"/>
      <c r="J96" s="229"/>
      <c r="K96" s="229"/>
      <c r="L96" s="235"/>
      <c r="M96" s="236"/>
      <c r="N96" s="237"/>
      <c r="O96" s="237"/>
      <c r="P96" s="237"/>
      <c r="Q96" s="237"/>
      <c r="R96" s="237"/>
      <c r="S96" s="237"/>
      <c r="T96" s="238"/>
      <c r="U96" s="13"/>
      <c r="V96" s="13"/>
      <c r="W96" s="13"/>
      <c r="X96" s="13"/>
      <c r="Y96" s="13"/>
      <c r="Z96" s="13"/>
      <c r="AA96" s="13"/>
      <c r="AB96" s="13"/>
      <c r="AC96" s="13"/>
      <c r="AD96" s="13"/>
      <c r="AE96" s="13"/>
      <c r="AT96" s="239" t="s">
        <v>184</v>
      </c>
      <c r="AU96" s="239" t="s">
        <v>78</v>
      </c>
      <c r="AV96" s="13" t="s">
        <v>80</v>
      </c>
      <c r="AW96" s="13" t="s">
        <v>32</v>
      </c>
      <c r="AX96" s="13" t="s">
        <v>71</v>
      </c>
      <c r="AY96" s="239" t="s">
        <v>175</v>
      </c>
    </row>
    <row r="97" s="14" customFormat="1">
      <c r="A97" s="14"/>
      <c r="B97" s="240"/>
      <c r="C97" s="241"/>
      <c r="D97" s="230" t="s">
        <v>184</v>
      </c>
      <c r="E97" s="242" t="s">
        <v>19</v>
      </c>
      <c r="F97" s="243" t="s">
        <v>190</v>
      </c>
      <c r="G97" s="241"/>
      <c r="H97" s="244">
        <v>1.3500000000000001</v>
      </c>
      <c r="I97" s="245"/>
      <c r="J97" s="241"/>
      <c r="K97" s="241"/>
      <c r="L97" s="246"/>
      <c r="M97" s="247"/>
      <c r="N97" s="248"/>
      <c r="O97" s="248"/>
      <c r="P97" s="248"/>
      <c r="Q97" s="248"/>
      <c r="R97" s="248"/>
      <c r="S97" s="248"/>
      <c r="T97" s="249"/>
      <c r="U97" s="14"/>
      <c r="V97" s="14"/>
      <c r="W97" s="14"/>
      <c r="X97" s="14"/>
      <c r="Y97" s="14"/>
      <c r="Z97" s="14"/>
      <c r="AA97" s="14"/>
      <c r="AB97" s="14"/>
      <c r="AC97" s="14"/>
      <c r="AD97" s="14"/>
      <c r="AE97" s="14"/>
      <c r="AT97" s="250" t="s">
        <v>184</v>
      </c>
      <c r="AU97" s="250" t="s">
        <v>78</v>
      </c>
      <c r="AV97" s="14" t="s">
        <v>118</v>
      </c>
      <c r="AW97" s="14" t="s">
        <v>32</v>
      </c>
      <c r="AX97" s="14" t="s">
        <v>78</v>
      </c>
      <c r="AY97" s="250" t="s">
        <v>175</v>
      </c>
    </row>
    <row r="98" s="2" customFormat="1" ht="37.8" customHeight="1">
      <c r="A98" s="39"/>
      <c r="B98" s="40"/>
      <c r="C98" s="215" t="s">
        <v>80</v>
      </c>
      <c r="D98" s="215" t="s">
        <v>178</v>
      </c>
      <c r="E98" s="216" t="s">
        <v>923</v>
      </c>
      <c r="F98" s="217" t="s">
        <v>924</v>
      </c>
      <c r="G98" s="218" t="s">
        <v>212</v>
      </c>
      <c r="H98" s="219">
        <v>383</v>
      </c>
      <c r="I98" s="220"/>
      <c r="J98" s="221">
        <f>ROUND(I98*H98,2)</f>
        <v>0</v>
      </c>
      <c r="K98" s="217" t="s">
        <v>182</v>
      </c>
      <c r="L98" s="45"/>
      <c r="M98" s="222" t="s">
        <v>19</v>
      </c>
      <c r="N98" s="223" t="s">
        <v>42</v>
      </c>
      <c r="O98" s="85"/>
      <c r="P98" s="224">
        <f>O98*H98</f>
        <v>0</v>
      </c>
      <c r="Q98" s="224">
        <v>0</v>
      </c>
      <c r="R98" s="224">
        <f>Q98*H98</f>
        <v>0</v>
      </c>
      <c r="S98" s="224">
        <v>0</v>
      </c>
      <c r="T98" s="225">
        <f>S98*H98</f>
        <v>0</v>
      </c>
      <c r="U98" s="39"/>
      <c r="V98" s="39"/>
      <c r="W98" s="39"/>
      <c r="X98" s="39"/>
      <c r="Y98" s="39"/>
      <c r="Z98" s="39"/>
      <c r="AA98" s="39"/>
      <c r="AB98" s="39"/>
      <c r="AC98" s="39"/>
      <c r="AD98" s="39"/>
      <c r="AE98" s="39"/>
      <c r="AR98" s="226" t="s">
        <v>118</v>
      </c>
      <c r="AT98" s="226" t="s">
        <v>178</v>
      </c>
      <c r="AU98" s="226" t="s">
        <v>78</v>
      </c>
      <c r="AY98" s="18" t="s">
        <v>175</v>
      </c>
      <c r="BE98" s="227">
        <f>IF(N98="základní",J98,0)</f>
        <v>0</v>
      </c>
      <c r="BF98" s="227">
        <f>IF(N98="snížená",J98,0)</f>
        <v>0</v>
      </c>
      <c r="BG98" s="227">
        <f>IF(N98="zákl. přenesená",J98,0)</f>
        <v>0</v>
      </c>
      <c r="BH98" s="227">
        <f>IF(N98="sníž. přenesená",J98,0)</f>
        <v>0</v>
      </c>
      <c r="BI98" s="227">
        <f>IF(N98="nulová",J98,0)</f>
        <v>0</v>
      </c>
      <c r="BJ98" s="18" t="s">
        <v>78</v>
      </c>
      <c r="BK98" s="227">
        <f>ROUND(I98*H98,2)</f>
        <v>0</v>
      </c>
      <c r="BL98" s="18" t="s">
        <v>118</v>
      </c>
      <c r="BM98" s="226" t="s">
        <v>964</v>
      </c>
    </row>
    <row r="99" s="13" customFormat="1">
      <c r="A99" s="13"/>
      <c r="B99" s="228"/>
      <c r="C99" s="229"/>
      <c r="D99" s="230" t="s">
        <v>184</v>
      </c>
      <c r="E99" s="231" t="s">
        <v>19</v>
      </c>
      <c r="F99" s="232" t="s">
        <v>965</v>
      </c>
      <c r="G99" s="229"/>
      <c r="H99" s="233">
        <v>383</v>
      </c>
      <c r="I99" s="234"/>
      <c r="J99" s="229"/>
      <c r="K99" s="229"/>
      <c r="L99" s="235"/>
      <c r="M99" s="236"/>
      <c r="N99" s="237"/>
      <c r="O99" s="237"/>
      <c r="P99" s="237"/>
      <c r="Q99" s="237"/>
      <c r="R99" s="237"/>
      <c r="S99" s="237"/>
      <c r="T99" s="238"/>
      <c r="U99" s="13"/>
      <c r="V99" s="13"/>
      <c r="W99" s="13"/>
      <c r="X99" s="13"/>
      <c r="Y99" s="13"/>
      <c r="Z99" s="13"/>
      <c r="AA99" s="13"/>
      <c r="AB99" s="13"/>
      <c r="AC99" s="13"/>
      <c r="AD99" s="13"/>
      <c r="AE99" s="13"/>
      <c r="AT99" s="239" t="s">
        <v>184</v>
      </c>
      <c r="AU99" s="239" t="s">
        <v>78</v>
      </c>
      <c r="AV99" s="13" t="s">
        <v>80</v>
      </c>
      <c r="AW99" s="13" t="s">
        <v>32</v>
      </c>
      <c r="AX99" s="13" t="s">
        <v>78</v>
      </c>
      <c r="AY99" s="239" t="s">
        <v>175</v>
      </c>
    </row>
    <row r="100" s="2" customFormat="1" ht="37.8" customHeight="1">
      <c r="A100" s="39"/>
      <c r="B100" s="40"/>
      <c r="C100" s="215" t="s">
        <v>87</v>
      </c>
      <c r="D100" s="215" t="s">
        <v>178</v>
      </c>
      <c r="E100" s="216" t="s">
        <v>194</v>
      </c>
      <c r="F100" s="217" t="s">
        <v>195</v>
      </c>
      <c r="G100" s="218" t="s">
        <v>196</v>
      </c>
      <c r="H100" s="219">
        <v>66</v>
      </c>
      <c r="I100" s="220"/>
      <c r="J100" s="221">
        <f>ROUND(I100*H100,2)</f>
        <v>0</v>
      </c>
      <c r="K100" s="217" t="s">
        <v>182</v>
      </c>
      <c r="L100" s="45"/>
      <c r="M100" s="222" t="s">
        <v>19</v>
      </c>
      <c r="N100" s="223" t="s">
        <v>42</v>
      </c>
      <c r="O100" s="85"/>
      <c r="P100" s="224">
        <f>O100*H100</f>
        <v>0</v>
      </c>
      <c r="Q100" s="224">
        <v>0</v>
      </c>
      <c r="R100" s="224">
        <f>Q100*H100</f>
        <v>0</v>
      </c>
      <c r="S100" s="224">
        <v>0</v>
      </c>
      <c r="T100" s="225">
        <f>S100*H100</f>
        <v>0</v>
      </c>
      <c r="U100" s="39"/>
      <c r="V100" s="39"/>
      <c r="W100" s="39"/>
      <c r="X100" s="39"/>
      <c r="Y100" s="39"/>
      <c r="Z100" s="39"/>
      <c r="AA100" s="39"/>
      <c r="AB100" s="39"/>
      <c r="AC100" s="39"/>
      <c r="AD100" s="39"/>
      <c r="AE100" s="39"/>
      <c r="AR100" s="226" t="s">
        <v>118</v>
      </c>
      <c r="AT100" s="226" t="s">
        <v>178</v>
      </c>
      <c r="AU100" s="226" t="s">
        <v>78</v>
      </c>
      <c r="AY100" s="18" t="s">
        <v>175</v>
      </c>
      <c r="BE100" s="227">
        <f>IF(N100="základní",J100,0)</f>
        <v>0</v>
      </c>
      <c r="BF100" s="227">
        <f>IF(N100="snížená",J100,0)</f>
        <v>0</v>
      </c>
      <c r="BG100" s="227">
        <f>IF(N100="zákl. přenesená",J100,0)</f>
        <v>0</v>
      </c>
      <c r="BH100" s="227">
        <f>IF(N100="sníž. přenesená",J100,0)</f>
        <v>0</v>
      </c>
      <c r="BI100" s="227">
        <f>IF(N100="nulová",J100,0)</f>
        <v>0</v>
      </c>
      <c r="BJ100" s="18" t="s">
        <v>78</v>
      </c>
      <c r="BK100" s="227">
        <f>ROUND(I100*H100,2)</f>
        <v>0</v>
      </c>
      <c r="BL100" s="18" t="s">
        <v>118</v>
      </c>
      <c r="BM100" s="226" t="s">
        <v>966</v>
      </c>
    </row>
    <row r="101" s="13" customFormat="1">
      <c r="A101" s="13"/>
      <c r="B101" s="228"/>
      <c r="C101" s="229"/>
      <c r="D101" s="230" t="s">
        <v>184</v>
      </c>
      <c r="E101" s="231" t="s">
        <v>19</v>
      </c>
      <c r="F101" s="232" t="s">
        <v>293</v>
      </c>
      <c r="G101" s="229"/>
      <c r="H101" s="233">
        <v>66</v>
      </c>
      <c r="I101" s="234"/>
      <c r="J101" s="229"/>
      <c r="K101" s="229"/>
      <c r="L101" s="235"/>
      <c r="M101" s="236"/>
      <c r="N101" s="237"/>
      <c r="O101" s="237"/>
      <c r="P101" s="237"/>
      <c r="Q101" s="237"/>
      <c r="R101" s="237"/>
      <c r="S101" s="237"/>
      <c r="T101" s="238"/>
      <c r="U101" s="13"/>
      <c r="V101" s="13"/>
      <c r="W101" s="13"/>
      <c r="X101" s="13"/>
      <c r="Y101" s="13"/>
      <c r="Z101" s="13"/>
      <c r="AA101" s="13"/>
      <c r="AB101" s="13"/>
      <c r="AC101" s="13"/>
      <c r="AD101" s="13"/>
      <c r="AE101" s="13"/>
      <c r="AT101" s="239" t="s">
        <v>184</v>
      </c>
      <c r="AU101" s="239" t="s">
        <v>78</v>
      </c>
      <c r="AV101" s="13" t="s">
        <v>80</v>
      </c>
      <c r="AW101" s="13" t="s">
        <v>32</v>
      </c>
      <c r="AX101" s="13" t="s">
        <v>78</v>
      </c>
      <c r="AY101" s="239" t="s">
        <v>175</v>
      </c>
    </row>
    <row r="102" s="2" customFormat="1" ht="16.5" customHeight="1">
      <c r="A102" s="39"/>
      <c r="B102" s="40"/>
      <c r="C102" s="251" t="s">
        <v>118</v>
      </c>
      <c r="D102" s="251" t="s">
        <v>199</v>
      </c>
      <c r="E102" s="252" t="s">
        <v>317</v>
      </c>
      <c r="F102" s="253" t="s">
        <v>318</v>
      </c>
      <c r="G102" s="254" t="s">
        <v>202</v>
      </c>
      <c r="H102" s="255">
        <v>99</v>
      </c>
      <c r="I102" s="256"/>
      <c r="J102" s="257">
        <f>ROUND(I102*H102,2)</f>
        <v>0</v>
      </c>
      <c r="K102" s="253" t="s">
        <v>182</v>
      </c>
      <c r="L102" s="258"/>
      <c r="M102" s="259" t="s">
        <v>19</v>
      </c>
      <c r="N102" s="260" t="s">
        <v>42</v>
      </c>
      <c r="O102" s="85"/>
      <c r="P102" s="224">
        <f>O102*H102</f>
        <v>0</v>
      </c>
      <c r="Q102" s="224">
        <v>1</v>
      </c>
      <c r="R102" s="224">
        <f>Q102*H102</f>
        <v>99</v>
      </c>
      <c r="S102" s="224">
        <v>0</v>
      </c>
      <c r="T102" s="225">
        <f>S102*H102</f>
        <v>0</v>
      </c>
      <c r="U102" s="39"/>
      <c r="V102" s="39"/>
      <c r="W102" s="39"/>
      <c r="X102" s="39"/>
      <c r="Y102" s="39"/>
      <c r="Z102" s="39"/>
      <c r="AA102" s="39"/>
      <c r="AB102" s="39"/>
      <c r="AC102" s="39"/>
      <c r="AD102" s="39"/>
      <c r="AE102" s="39"/>
      <c r="AR102" s="226" t="s">
        <v>203</v>
      </c>
      <c r="AT102" s="226" t="s">
        <v>199</v>
      </c>
      <c r="AU102" s="226" t="s">
        <v>78</v>
      </c>
      <c r="AY102" s="18" t="s">
        <v>175</v>
      </c>
      <c r="BE102" s="227">
        <f>IF(N102="základní",J102,0)</f>
        <v>0</v>
      </c>
      <c r="BF102" s="227">
        <f>IF(N102="snížená",J102,0)</f>
        <v>0</v>
      </c>
      <c r="BG102" s="227">
        <f>IF(N102="zákl. přenesená",J102,0)</f>
        <v>0</v>
      </c>
      <c r="BH102" s="227">
        <f>IF(N102="sníž. přenesená",J102,0)</f>
        <v>0</v>
      </c>
      <c r="BI102" s="227">
        <f>IF(N102="nulová",J102,0)</f>
        <v>0</v>
      </c>
      <c r="BJ102" s="18" t="s">
        <v>78</v>
      </c>
      <c r="BK102" s="227">
        <f>ROUND(I102*H102,2)</f>
        <v>0</v>
      </c>
      <c r="BL102" s="18" t="s">
        <v>118</v>
      </c>
      <c r="BM102" s="226" t="s">
        <v>967</v>
      </c>
    </row>
    <row r="103" s="13" customFormat="1">
      <c r="A103" s="13"/>
      <c r="B103" s="228"/>
      <c r="C103" s="229"/>
      <c r="D103" s="230" t="s">
        <v>184</v>
      </c>
      <c r="E103" s="231" t="s">
        <v>19</v>
      </c>
      <c r="F103" s="232" t="s">
        <v>968</v>
      </c>
      <c r="G103" s="229"/>
      <c r="H103" s="233">
        <v>99</v>
      </c>
      <c r="I103" s="234"/>
      <c r="J103" s="229"/>
      <c r="K103" s="229"/>
      <c r="L103" s="235"/>
      <c r="M103" s="236"/>
      <c r="N103" s="237"/>
      <c r="O103" s="237"/>
      <c r="P103" s="237"/>
      <c r="Q103" s="237"/>
      <c r="R103" s="237"/>
      <c r="S103" s="237"/>
      <c r="T103" s="238"/>
      <c r="U103" s="13"/>
      <c r="V103" s="13"/>
      <c r="W103" s="13"/>
      <c r="X103" s="13"/>
      <c r="Y103" s="13"/>
      <c r="Z103" s="13"/>
      <c r="AA103" s="13"/>
      <c r="AB103" s="13"/>
      <c r="AC103" s="13"/>
      <c r="AD103" s="13"/>
      <c r="AE103" s="13"/>
      <c r="AT103" s="239" t="s">
        <v>184</v>
      </c>
      <c r="AU103" s="239" t="s">
        <v>78</v>
      </c>
      <c r="AV103" s="13" t="s">
        <v>80</v>
      </c>
      <c r="AW103" s="13" t="s">
        <v>32</v>
      </c>
      <c r="AX103" s="13" t="s">
        <v>78</v>
      </c>
      <c r="AY103" s="239" t="s">
        <v>175</v>
      </c>
    </row>
    <row r="104" s="2" customFormat="1" ht="78" customHeight="1">
      <c r="A104" s="39"/>
      <c r="B104" s="40"/>
      <c r="C104" s="215" t="s">
        <v>176</v>
      </c>
      <c r="D104" s="215" t="s">
        <v>178</v>
      </c>
      <c r="E104" s="216" t="s">
        <v>761</v>
      </c>
      <c r="F104" s="217" t="s">
        <v>880</v>
      </c>
      <c r="G104" s="218" t="s">
        <v>202</v>
      </c>
      <c r="H104" s="219">
        <v>99</v>
      </c>
      <c r="I104" s="220"/>
      <c r="J104" s="221">
        <f>ROUND(I104*H104,2)</f>
        <v>0</v>
      </c>
      <c r="K104" s="217" t="s">
        <v>182</v>
      </c>
      <c r="L104" s="45"/>
      <c r="M104" s="222" t="s">
        <v>19</v>
      </c>
      <c r="N104" s="223" t="s">
        <v>42</v>
      </c>
      <c r="O104" s="85"/>
      <c r="P104" s="224">
        <f>O104*H104</f>
        <v>0</v>
      </c>
      <c r="Q104" s="224">
        <v>0</v>
      </c>
      <c r="R104" s="224">
        <f>Q104*H104</f>
        <v>0</v>
      </c>
      <c r="S104" s="224">
        <v>0</v>
      </c>
      <c r="T104" s="225">
        <f>S104*H104</f>
        <v>0</v>
      </c>
      <c r="U104" s="39"/>
      <c r="V104" s="39"/>
      <c r="W104" s="39"/>
      <c r="X104" s="39"/>
      <c r="Y104" s="39"/>
      <c r="Z104" s="39"/>
      <c r="AA104" s="39"/>
      <c r="AB104" s="39"/>
      <c r="AC104" s="39"/>
      <c r="AD104" s="39"/>
      <c r="AE104" s="39"/>
      <c r="AR104" s="226" t="s">
        <v>118</v>
      </c>
      <c r="AT104" s="226" t="s">
        <v>178</v>
      </c>
      <c r="AU104" s="226" t="s">
        <v>78</v>
      </c>
      <c r="AY104" s="18" t="s">
        <v>175</v>
      </c>
      <c r="BE104" s="227">
        <f>IF(N104="základní",J104,0)</f>
        <v>0</v>
      </c>
      <c r="BF104" s="227">
        <f>IF(N104="snížená",J104,0)</f>
        <v>0</v>
      </c>
      <c r="BG104" s="227">
        <f>IF(N104="zákl. přenesená",J104,0)</f>
        <v>0</v>
      </c>
      <c r="BH104" s="227">
        <f>IF(N104="sníž. přenesená",J104,0)</f>
        <v>0</v>
      </c>
      <c r="BI104" s="227">
        <f>IF(N104="nulová",J104,0)</f>
        <v>0</v>
      </c>
      <c r="BJ104" s="18" t="s">
        <v>78</v>
      </c>
      <c r="BK104" s="227">
        <f>ROUND(I104*H104,2)</f>
        <v>0</v>
      </c>
      <c r="BL104" s="18" t="s">
        <v>118</v>
      </c>
      <c r="BM104" s="226" t="s">
        <v>969</v>
      </c>
    </row>
    <row r="105" s="2" customFormat="1" ht="44.25" customHeight="1">
      <c r="A105" s="39"/>
      <c r="B105" s="40"/>
      <c r="C105" s="215" t="s">
        <v>209</v>
      </c>
      <c r="D105" s="215" t="s">
        <v>178</v>
      </c>
      <c r="E105" s="216" t="s">
        <v>268</v>
      </c>
      <c r="F105" s="217" t="s">
        <v>892</v>
      </c>
      <c r="G105" s="218" t="s">
        <v>244</v>
      </c>
      <c r="H105" s="219">
        <v>2</v>
      </c>
      <c r="I105" s="220"/>
      <c r="J105" s="221">
        <f>ROUND(I105*H105,2)</f>
        <v>0</v>
      </c>
      <c r="K105" s="217" t="s">
        <v>182</v>
      </c>
      <c r="L105" s="45"/>
      <c r="M105" s="222" t="s">
        <v>19</v>
      </c>
      <c r="N105" s="223" t="s">
        <v>42</v>
      </c>
      <c r="O105" s="85"/>
      <c r="P105" s="224">
        <f>O105*H105</f>
        <v>0</v>
      </c>
      <c r="Q105" s="224">
        <v>0</v>
      </c>
      <c r="R105" s="224">
        <f>Q105*H105</f>
        <v>0</v>
      </c>
      <c r="S105" s="224">
        <v>0</v>
      </c>
      <c r="T105" s="225">
        <f>S105*H105</f>
        <v>0</v>
      </c>
      <c r="U105" s="39"/>
      <c r="V105" s="39"/>
      <c r="W105" s="39"/>
      <c r="X105" s="39"/>
      <c r="Y105" s="39"/>
      <c r="Z105" s="39"/>
      <c r="AA105" s="39"/>
      <c r="AB105" s="39"/>
      <c r="AC105" s="39"/>
      <c r="AD105" s="39"/>
      <c r="AE105" s="39"/>
      <c r="AR105" s="226" t="s">
        <v>118</v>
      </c>
      <c r="AT105" s="226" t="s">
        <v>178</v>
      </c>
      <c r="AU105" s="226" t="s">
        <v>78</v>
      </c>
      <c r="AY105" s="18" t="s">
        <v>175</v>
      </c>
      <c r="BE105" s="227">
        <f>IF(N105="základní",J105,0)</f>
        <v>0</v>
      </c>
      <c r="BF105" s="227">
        <f>IF(N105="snížená",J105,0)</f>
        <v>0</v>
      </c>
      <c r="BG105" s="227">
        <f>IF(N105="zákl. přenesená",J105,0)</f>
        <v>0</v>
      </c>
      <c r="BH105" s="227">
        <f>IF(N105="sníž. přenesená",J105,0)</f>
        <v>0</v>
      </c>
      <c r="BI105" s="227">
        <f>IF(N105="nulová",J105,0)</f>
        <v>0</v>
      </c>
      <c r="BJ105" s="18" t="s">
        <v>78</v>
      </c>
      <c r="BK105" s="227">
        <f>ROUND(I105*H105,2)</f>
        <v>0</v>
      </c>
      <c r="BL105" s="18" t="s">
        <v>118</v>
      </c>
      <c r="BM105" s="226" t="s">
        <v>970</v>
      </c>
    </row>
    <row r="106" s="15" customFormat="1">
      <c r="A106" s="15"/>
      <c r="B106" s="261"/>
      <c r="C106" s="262"/>
      <c r="D106" s="230" t="s">
        <v>184</v>
      </c>
      <c r="E106" s="263" t="s">
        <v>19</v>
      </c>
      <c r="F106" s="264" t="s">
        <v>946</v>
      </c>
      <c r="G106" s="262"/>
      <c r="H106" s="263" t="s">
        <v>19</v>
      </c>
      <c r="I106" s="265"/>
      <c r="J106" s="262"/>
      <c r="K106" s="262"/>
      <c r="L106" s="266"/>
      <c r="M106" s="267"/>
      <c r="N106" s="268"/>
      <c r="O106" s="268"/>
      <c r="P106" s="268"/>
      <c r="Q106" s="268"/>
      <c r="R106" s="268"/>
      <c r="S106" s="268"/>
      <c r="T106" s="269"/>
      <c r="U106" s="15"/>
      <c r="V106" s="15"/>
      <c r="W106" s="15"/>
      <c r="X106" s="15"/>
      <c r="Y106" s="15"/>
      <c r="Z106" s="15"/>
      <c r="AA106" s="15"/>
      <c r="AB106" s="15"/>
      <c r="AC106" s="15"/>
      <c r="AD106" s="15"/>
      <c r="AE106" s="15"/>
      <c r="AT106" s="270" t="s">
        <v>184</v>
      </c>
      <c r="AU106" s="270" t="s">
        <v>78</v>
      </c>
      <c r="AV106" s="15" t="s">
        <v>78</v>
      </c>
      <c r="AW106" s="15" t="s">
        <v>32</v>
      </c>
      <c r="AX106" s="15" t="s">
        <v>71</v>
      </c>
      <c r="AY106" s="270" t="s">
        <v>175</v>
      </c>
    </row>
    <row r="107" s="13" customFormat="1">
      <c r="A107" s="13"/>
      <c r="B107" s="228"/>
      <c r="C107" s="229"/>
      <c r="D107" s="230" t="s">
        <v>184</v>
      </c>
      <c r="E107" s="231" t="s">
        <v>19</v>
      </c>
      <c r="F107" s="232" t="s">
        <v>80</v>
      </c>
      <c r="G107" s="229"/>
      <c r="H107" s="233">
        <v>2</v>
      </c>
      <c r="I107" s="234"/>
      <c r="J107" s="229"/>
      <c r="K107" s="229"/>
      <c r="L107" s="235"/>
      <c r="M107" s="271"/>
      <c r="N107" s="272"/>
      <c r="O107" s="272"/>
      <c r="P107" s="272"/>
      <c r="Q107" s="272"/>
      <c r="R107" s="272"/>
      <c r="S107" s="272"/>
      <c r="T107" s="273"/>
      <c r="U107" s="13"/>
      <c r="V107" s="13"/>
      <c r="W107" s="13"/>
      <c r="X107" s="13"/>
      <c r="Y107" s="13"/>
      <c r="Z107" s="13"/>
      <c r="AA107" s="13"/>
      <c r="AB107" s="13"/>
      <c r="AC107" s="13"/>
      <c r="AD107" s="13"/>
      <c r="AE107" s="13"/>
      <c r="AT107" s="239" t="s">
        <v>184</v>
      </c>
      <c r="AU107" s="239" t="s">
        <v>78</v>
      </c>
      <c r="AV107" s="13" t="s">
        <v>80</v>
      </c>
      <c r="AW107" s="13" t="s">
        <v>32</v>
      </c>
      <c r="AX107" s="13" t="s">
        <v>78</v>
      </c>
      <c r="AY107" s="239" t="s">
        <v>175</v>
      </c>
    </row>
    <row r="108" s="2" customFormat="1" ht="6.96" customHeight="1">
      <c r="A108" s="39"/>
      <c r="B108" s="60"/>
      <c r="C108" s="61"/>
      <c r="D108" s="61"/>
      <c r="E108" s="61"/>
      <c r="F108" s="61"/>
      <c r="G108" s="61"/>
      <c r="H108" s="61"/>
      <c r="I108" s="61"/>
      <c r="J108" s="61"/>
      <c r="K108" s="61"/>
      <c r="L108" s="45"/>
      <c r="M108" s="39"/>
      <c r="O108" s="39"/>
      <c r="P108" s="39"/>
      <c r="Q108" s="39"/>
      <c r="R108" s="39"/>
      <c r="S108" s="39"/>
      <c r="T108" s="39"/>
      <c r="U108" s="39"/>
      <c r="V108" s="39"/>
      <c r="W108" s="39"/>
      <c r="X108" s="39"/>
      <c r="Y108" s="39"/>
      <c r="Z108" s="39"/>
      <c r="AA108" s="39"/>
      <c r="AB108" s="39"/>
      <c r="AC108" s="39"/>
      <c r="AD108" s="39"/>
      <c r="AE108" s="39"/>
    </row>
  </sheetData>
  <sheetProtection sheet="1" autoFilter="0" formatColumns="0" formatRows="0" objects="1" scenarios="1" spinCount="100000" saltValue="gXxcPSVh0yWXQInGnT8FpSFsXHMskejU15Cn1M/670IhXbusKS/LwhDUkkxpBbTwuocL2ozdIVQtsna/MQh3cw==" hashValue="/nHXxv7vPjA9t8uuKx59nHY4LXcNULDoPXPyazV8De0trkyyIKl1n1Nsu/VcFnOF1QH306GYevulV4sHGN3xHw==" algorithmName="SHA-512" password="CC35"/>
  <autoFilter ref="C91:K107"/>
  <mergeCells count="15">
    <mergeCell ref="E7:H7"/>
    <mergeCell ref="E11:H11"/>
    <mergeCell ref="E9:H9"/>
    <mergeCell ref="E13:H13"/>
    <mergeCell ref="E22:H22"/>
    <mergeCell ref="E31:H31"/>
    <mergeCell ref="E52:H52"/>
    <mergeCell ref="E56:H56"/>
    <mergeCell ref="E54:H54"/>
    <mergeCell ref="E58:H58"/>
    <mergeCell ref="E78:H78"/>
    <mergeCell ref="E82:H82"/>
    <mergeCell ref="E80:H80"/>
    <mergeCell ref="E84:H8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88</v>
      </c>
    </row>
    <row r="3" s="1" customFormat="1" ht="6.96" customHeight="1">
      <c r="B3" s="140"/>
      <c r="C3" s="141"/>
      <c r="D3" s="141"/>
      <c r="E3" s="141"/>
      <c r="F3" s="141"/>
      <c r="G3" s="141"/>
      <c r="H3" s="141"/>
      <c r="I3" s="141"/>
      <c r="J3" s="141"/>
      <c r="K3" s="141"/>
      <c r="L3" s="21"/>
      <c r="AT3" s="18" t="s">
        <v>80</v>
      </c>
    </row>
    <row r="4" s="1" customFormat="1" ht="24.96" customHeight="1">
      <c r="B4" s="21"/>
      <c r="D4" s="142" t="s">
        <v>147</v>
      </c>
      <c r="L4" s="21"/>
      <c r="M4" s="143" t="s">
        <v>10</v>
      </c>
      <c r="AT4" s="18" t="s">
        <v>4</v>
      </c>
    </row>
    <row r="5" s="1" customFormat="1" ht="6.96" customHeight="1">
      <c r="B5" s="21"/>
      <c r="L5" s="21"/>
    </row>
    <row r="6" s="1" customFormat="1" ht="12" customHeight="1">
      <c r="B6" s="21"/>
      <c r="D6" s="144" t="s">
        <v>16</v>
      </c>
      <c r="L6" s="21"/>
    </row>
    <row r="7" s="1" customFormat="1" ht="16.5" customHeight="1">
      <c r="B7" s="21"/>
      <c r="E7" s="145" t="str">
        <f>'Rekapitulace zakázky'!K6</f>
        <v>Oprava geometrických parametrů koleje 2023 u ST Ústí nad Labem</v>
      </c>
      <c r="F7" s="144"/>
      <c r="G7" s="144"/>
      <c r="H7" s="144"/>
      <c r="L7" s="21"/>
    </row>
    <row r="8">
      <c r="B8" s="21"/>
      <c r="D8" s="144" t="s">
        <v>148</v>
      </c>
      <c r="L8" s="21"/>
    </row>
    <row r="9" s="1" customFormat="1" ht="16.5" customHeight="1">
      <c r="B9" s="21"/>
      <c r="E9" s="145" t="s">
        <v>149</v>
      </c>
      <c r="F9" s="1"/>
      <c r="G9" s="1"/>
      <c r="H9" s="1"/>
      <c r="L9" s="21"/>
    </row>
    <row r="10" s="1" customFormat="1" ht="12" customHeight="1">
      <c r="B10" s="21"/>
      <c r="D10" s="144" t="s">
        <v>150</v>
      </c>
      <c r="L10" s="21"/>
    </row>
    <row r="11" s="2" customFormat="1" ht="16.5" customHeight="1">
      <c r="A11" s="39"/>
      <c r="B11" s="45"/>
      <c r="C11" s="39"/>
      <c r="D11" s="39"/>
      <c r="E11" s="146" t="s">
        <v>151</v>
      </c>
      <c r="F11" s="39"/>
      <c r="G11" s="39"/>
      <c r="H11" s="39"/>
      <c r="I11" s="39"/>
      <c r="J11" s="39"/>
      <c r="K11" s="39"/>
      <c r="L11" s="147"/>
      <c r="S11" s="39"/>
      <c r="T11" s="39"/>
      <c r="U11" s="39"/>
      <c r="V11" s="39"/>
      <c r="W11" s="39"/>
      <c r="X11" s="39"/>
      <c r="Y11" s="39"/>
      <c r="Z11" s="39"/>
      <c r="AA11" s="39"/>
      <c r="AB11" s="39"/>
      <c r="AC11" s="39"/>
      <c r="AD11" s="39"/>
      <c r="AE11" s="39"/>
    </row>
    <row r="12" s="2" customFormat="1" ht="12" customHeight="1">
      <c r="A12" s="39"/>
      <c r="B12" s="45"/>
      <c r="C12" s="39"/>
      <c r="D12" s="144" t="s">
        <v>152</v>
      </c>
      <c r="E12" s="39"/>
      <c r="F12" s="39"/>
      <c r="G12" s="39"/>
      <c r="H12" s="39"/>
      <c r="I12" s="39"/>
      <c r="J12" s="39"/>
      <c r="K12" s="39"/>
      <c r="L12" s="147"/>
      <c r="S12" s="39"/>
      <c r="T12" s="39"/>
      <c r="U12" s="39"/>
      <c r="V12" s="39"/>
      <c r="W12" s="39"/>
      <c r="X12" s="39"/>
      <c r="Y12" s="39"/>
      <c r="Z12" s="39"/>
      <c r="AA12" s="39"/>
      <c r="AB12" s="39"/>
      <c r="AC12" s="39"/>
      <c r="AD12" s="39"/>
      <c r="AE12" s="39"/>
    </row>
    <row r="13" s="2" customFormat="1" ht="16.5" customHeight="1">
      <c r="A13" s="39"/>
      <c r="B13" s="45"/>
      <c r="C13" s="39"/>
      <c r="D13" s="39"/>
      <c r="E13" s="148" t="s">
        <v>153</v>
      </c>
      <c r="F13" s="39"/>
      <c r="G13" s="39"/>
      <c r="H13" s="39"/>
      <c r="I13" s="39"/>
      <c r="J13" s="39"/>
      <c r="K13" s="39"/>
      <c r="L13" s="147"/>
      <c r="S13" s="39"/>
      <c r="T13" s="39"/>
      <c r="U13" s="39"/>
      <c r="V13" s="39"/>
      <c r="W13" s="39"/>
      <c r="X13" s="39"/>
      <c r="Y13" s="39"/>
      <c r="Z13" s="39"/>
      <c r="AA13" s="39"/>
      <c r="AB13" s="39"/>
      <c r="AC13" s="39"/>
      <c r="AD13" s="39"/>
      <c r="AE13" s="39"/>
    </row>
    <row r="14" s="2" customFormat="1">
      <c r="A14" s="39"/>
      <c r="B14" s="45"/>
      <c r="C14" s="39"/>
      <c r="D14" s="39"/>
      <c r="E14" s="39"/>
      <c r="F14" s="39"/>
      <c r="G14" s="39"/>
      <c r="H14" s="39"/>
      <c r="I14" s="39"/>
      <c r="J14" s="39"/>
      <c r="K14" s="39"/>
      <c r="L14" s="147"/>
      <c r="S14" s="39"/>
      <c r="T14" s="39"/>
      <c r="U14" s="39"/>
      <c r="V14" s="39"/>
      <c r="W14" s="39"/>
      <c r="X14" s="39"/>
      <c r="Y14" s="39"/>
      <c r="Z14" s="39"/>
      <c r="AA14" s="39"/>
      <c r="AB14" s="39"/>
      <c r="AC14" s="39"/>
      <c r="AD14" s="39"/>
      <c r="AE14" s="39"/>
    </row>
    <row r="15" s="2" customFormat="1" ht="12" customHeight="1">
      <c r="A15" s="39"/>
      <c r="B15" s="45"/>
      <c r="C15" s="39"/>
      <c r="D15" s="144" t="s">
        <v>18</v>
      </c>
      <c r="E15" s="39"/>
      <c r="F15" s="134" t="s">
        <v>19</v>
      </c>
      <c r="G15" s="39"/>
      <c r="H15" s="39"/>
      <c r="I15" s="144" t="s">
        <v>20</v>
      </c>
      <c r="J15" s="134" t="s">
        <v>19</v>
      </c>
      <c r="K15" s="39"/>
      <c r="L15" s="147"/>
      <c r="S15" s="39"/>
      <c r="T15" s="39"/>
      <c r="U15" s="39"/>
      <c r="V15" s="39"/>
      <c r="W15" s="39"/>
      <c r="X15" s="39"/>
      <c r="Y15" s="39"/>
      <c r="Z15" s="39"/>
      <c r="AA15" s="39"/>
      <c r="AB15" s="39"/>
      <c r="AC15" s="39"/>
      <c r="AD15" s="39"/>
      <c r="AE15" s="39"/>
    </row>
    <row r="16" s="2" customFormat="1" ht="12" customHeight="1">
      <c r="A16" s="39"/>
      <c r="B16" s="45"/>
      <c r="C16" s="39"/>
      <c r="D16" s="144" t="s">
        <v>21</v>
      </c>
      <c r="E16" s="39"/>
      <c r="F16" s="134" t="s">
        <v>22</v>
      </c>
      <c r="G16" s="39"/>
      <c r="H16" s="39"/>
      <c r="I16" s="144" t="s">
        <v>23</v>
      </c>
      <c r="J16" s="149" t="str">
        <f>'Rekapitulace zakázky'!AN8</f>
        <v>21. 2. 2023</v>
      </c>
      <c r="K16" s="39"/>
      <c r="L16" s="147"/>
      <c r="S16" s="39"/>
      <c r="T16" s="39"/>
      <c r="U16" s="39"/>
      <c r="V16" s="39"/>
      <c r="W16" s="39"/>
      <c r="X16" s="39"/>
      <c r="Y16" s="39"/>
      <c r="Z16" s="39"/>
      <c r="AA16" s="39"/>
      <c r="AB16" s="39"/>
      <c r="AC16" s="39"/>
      <c r="AD16" s="39"/>
      <c r="AE16" s="39"/>
    </row>
    <row r="17" s="2" customFormat="1" ht="10.8" customHeight="1">
      <c r="A17" s="39"/>
      <c r="B17" s="45"/>
      <c r="C17" s="39"/>
      <c r="D17" s="39"/>
      <c r="E17" s="39"/>
      <c r="F17" s="39"/>
      <c r="G17" s="39"/>
      <c r="H17" s="39"/>
      <c r="I17" s="39"/>
      <c r="J17" s="39"/>
      <c r="K17" s="39"/>
      <c r="L17" s="147"/>
      <c r="S17" s="39"/>
      <c r="T17" s="39"/>
      <c r="U17" s="39"/>
      <c r="V17" s="39"/>
      <c r="W17" s="39"/>
      <c r="X17" s="39"/>
      <c r="Y17" s="39"/>
      <c r="Z17" s="39"/>
      <c r="AA17" s="39"/>
      <c r="AB17" s="39"/>
      <c r="AC17" s="39"/>
      <c r="AD17" s="39"/>
      <c r="AE17" s="39"/>
    </row>
    <row r="18" s="2" customFormat="1" ht="12" customHeight="1">
      <c r="A18" s="39"/>
      <c r="B18" s="45"/>
      <c r="C18" s="39"/>
      <c r="D18" s="144" t="s">
        <v>25</v>
      </c>
      <c r="E18" s="39"/>
      <c r="F18" s="39"/>
      <c r="G18" s="39"/>
      <c r="H18" s="39"/>
      <c r="I18" s="144" t="s">
        <v>26</v>
      </c>
      <c r="J18" s="134" t="str">
        <f>IF('Rekapitulace zakázky'!AN10="","",'Rekapitulace zakázky'!AN10)</f>
        <v/>
      </c>
      <c r="K18" s="39"/>
      <c r="L18" s="147"/>
      <c r="S18" s="39"/>
      <c r="T18" s="39"/>
      <c r="U18" s="39"/>
      <c r="V18" s="39"/>
      <c r="W18" s="39"/>
      <c r="X18" s="39"/>
      <c r="Y18" s="39"/>
      <c r="Z18" s="39"/>
      <c r="AA18" s="39"/>
      <c r="AB18" s="39"/>
      <c r="AC18" s="39"/>
      <c r="AD18" s="39"/>
      <c r="AE18" s="39"/>
    </row>
    <row r="19" s="2" customFormat="1" ht="18" customHeight="1">
      <c r="A19" s="39"/>
      <c r="B19" s="45"/>
      <c r="C19" s="39"/>
      <c r="D19" s="39"/>
      <c r="E19" s="134" t="str">
        <f>IF('Rekapitulace zakázky'!E11="","",'Rekapitulace zakázky'!E11)</f>
        <v>OŘ Ústí nad Labem</v>
      </c>
      <c r="F19" s="39"/>
      <c r="G19" s="39"/>
      <c r="H19" s="39"/>
      <c r="I19" s="144" t="s">
        <v>28</v>
      </c>
      <c r="J19" s="134" t="str">
        <f>IF('Rekapitulace zakázky'!AN11="","",'Rekapitulace zakázky'!AN11)</f>
        <v/>
      </c>
      <c r="K19" s="39"/>
      <c r="L19" s="147"/>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39"/>
      <c r="J20" s="39"/>
      <c r="K20" s="39"/>
      <c r="L20" s="147"/>
      <c r="S20" s="39"/>
      <c r="T20" s="39"/>
      <c r="U20" s="39"/>
      <c r="V20" s="39"/>
      <c r="W20" s="39"/>
      <c r="X20" s="39"/>
      <c r="Y20" s="39"/>
      <c r="Z20" s="39"/>
      <c r="AA20" s="39"/>
      <c r="AB20" s="39"/>
      <c r="AC20" s="39"/>
      <c r="AD20" s="39"/>
      <c r="AE20" s="39"/>
    </row>
    <row r="21" s="2" customFormat="1" ht="12" customHeight="1">
      <c r="A21" s="39"/>
      <c r="B21" s="45"/>
      <c r="C21" s="39"/>
      <c r="D21" s="144" t="s">
        <v>29</v>
      </c>
      <c r="E21" s="39"/>
      <c r="F21" s="39"/>
      <c r="G21" s="39"/>
      <c r="H21" s="39"/>
      <c r="I21" s="144" t="s">
        <v>26</v>
      </c>
      <c r="J21" s="34" t="str">
        <f>'Rekapitulace zakázky'!AN13</f>
        <v>Vyplň údaj</v>
      </c>
      <c r="K21" s="39"/>
      <c r="L21" s="147"/>
      <c r="S21" s="39"/>
      <c r="T21" s="39"/>
      <c r="U21" s="39"/>
      <c r="V21" s="39"/>
      <c r="W21" s="39"/>
      <c r="X21" s="39"/>
      <c r="Y21" s="39"/>
      <c r="Z21" s="39"/>
      <c r="AA21" s="39"/>
      <c r="AB21" s="39"/>
      <c r="AC21" s="39"/>
      <c r="AD21" s="39"/>
      <c r="AE21" s="39"/>
    </row>
    <row r="22" s="2" customFormat="1" ht="18" customHeight="1">
      <c r="A22" s="39"/>
      <c r="B22" s="45"/>
      <c r="C22" s="39"/>
      <c r="D22" s="39"/>
      <c r="E22" s="34" t="str">
        <f>'Rekapitulace zakázky'!E14</f>
        <v>Vyplň údaj</v>
      </c>
      <c r="F22" s="134"/>
      <c r="G22" s="134"/>
      <c r="H22" s="134"/>
      <c r="I22" s="144" t="s">
        <v>28</v>
      </c>
      <c r="J22" s="34" t="str">
        <f>'Rekapitulace zakázky'!AN14</f>
        <v>Vyplň údaj</v>
      </c>
      <c r="K22" s="39"/>
      <c r="L22" s="147"/>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39"/>
      <c r="J23" s="39"/>
      <c r="K23" s="39"/>
      <c r="L23" s="147"/>
      <c r="S23" s="39"/>
      <c r="T23" s="39"/>
      <c r="U23" s="39"/>
      <c r="V23" s="39"/>
      <c r="W23" s="39"/>
      <c r="X23" s="39"/>
      <c r="Y23" s="39"/>
      <c r="Z23" s="39"/>
      <c r="AA23" s="39"/>
      <c r="AB23" s="39"/>
      <c r="AC23" s="39"/>
      <c r="AD23" s="39"/>
      <c r="AE23" s="39"/>
    </row>
    <row r="24" s="2" customFormat="1" ht="12" customHeight="1">
      <c r="A24" s="39"/>
      <c r="B24" s="45"/>
      <c r="C24" s="39"/>
      <c r="D24" s="144" t="s">
        <v>31</v>
      </c>
      <c r="E24" s="39"/>
      <c r="F24" s="39"/>
      <c r="G24" s="39"/>
      <c r="H24" s="39"/>
      <c r="I24" s="144" t="s">
        <v>26</v>
      </c>
      <c r="J24" s="134" t="str">
        <f>IF('Rekapitulace zakázky'!AN16="","",'Rekapitulace zakázky'!AN16)</f>
        <v/>
      </c>
      <c r="K24" s="39"/>
      <c r="L24" s="147"/>
      <c r="S24" s="39"/>
      <c r="T24" s="39"/>
      <c r="U24" s="39"/>
      <c r="V24" s="39"/>
      <c r="W24" s="39"/>
      <c r="X24" s="39"/>
      <c r="Y24" s="39"/>
      <c r="Z24" s="39"/>
      <c r="AA24" s="39"/>
      <c r="AB24" s="39"/>
      <c r="AC24" s="39"/>
      <c r="AD24" s="39"/>
      <c r="AE24" s="39"/>
    </row>
    <row r="25" s="2" customFormat="1" ht="18" customHeight="1">
      <c r="A25" s="39"/>
      <c r="B25" s="45"/>
      <c r="C25" s="39"/>
      <c r="D25" s="39"/>
      <c r="E25" s="134" t="str">
        <f>IF('Rekapitulace zakázky'!E17="","",'Rekapitulace zakázky'!E17)</f>
        <v xml:space="preserve"> </v>
      </c>
      <c r="F25" s="39"/>
      <c r="G25" s="39"/>
      <c r="H25" s="39"/>
      <c r="I25" s="144" t="s">
        <v>28</v>
      </c>
      <c r="J25" s="134" t="str">
        <f>IF('Rekapitulace zakázky'!AN17="","",'Rekapitulace zakázky'!AN17)</f>
        <v/>
      </c>
      <c r="K25" s="39"/>
      <c r="L25" s="147"/>
      <c r="S25" s="39"/>
      <c r="T25" s="39"/>
      <c r="U25" s="39"/>
      <c r="V25" s="39"/>
      <c r="W25" s="39"/>
      <c r="X25" s="39"/>
      <c r="Y25" s="39"/>
      <c r="Z25" s="39"/>
      <c r="AA25" s="39"/>
      <c r="AB25" s="39"/>
      <c r="AC25" s="39"/>
      <c r="AD25" s="39"/>
      <c r="AE25" s="39"/>
    </row>
    <row r="26" s="2" customFormat="1" ht="6.96" customHeight="1">
      <c r="A26" s="39"/>
      <c r="B26" s="45"/>
      <c r="C26" s="39"/>
      <c r="D26" s="39"/>
      <c r="E26" s="39"/>
      <c r="F26" s="39"/>
      <c r="G26" s="39"/>
      <c r="H26" s="39"/>
      <c r="I26" s="39"/>
      <c r="J26" s="39"/>
      <c r="K26" s="39"/>
      <c r="L26" s="147"/>
      <c r="S26" s="39"/>
      <c r="T26" s="39"/>
      <c r="U26" s="39"/>
      <c r="V26" s="39"/>
      <c r="W26" s="39"/>
      <c r="X26" s="39"/>
      <c r="Y26" s="39"/>
      <c r="Z26" s="39"/>
      <c r="AA26" s="39"/>
      <c r="AB26" s="39"/>
      <c r="AC26" s="39"/>
      <c r="AD26" s="39"/>
      <c r="AE26" s="39"/>
    </row>
    <row r="27" s="2" customFormat="1" ht="12" customHeight="1">
      <c r="A27" s="39"/>
      <c r="B27" s="45"/>
      <c r="C27" s="39"/>
      <c r="D27" s="144" t="s">
        <v>33</v>
      </c>
      <c r="E27" s="39"/>
      <c r="F27" s="39"/>
      <c r="G27" s="39"/>
      <c r="H27" s="39"/>
      <c r="I27" s="144" t="s">
        <v>26</v>
      </c>
      <c r="J27" s="134" t="s">
        <v>19</v>
      </c>
      <c r="K27" s="39"/>
      <c r="L27" s="147"/>
      <c r="S27" s="39"/>
      <c r="T27" s="39"/>
      <c r="U27" s="39"/>
      <c r="V27" s="39"/>
      <c r="W27" s="39"/>
      <c r="X27" s="39"/>
      <c r="Y27" s="39"/>
      <c r="Z27" s="39"/>
      <c r="AA27" s="39"/>
      <c r="AB27" s="39"/>
      <c r="AC27" s="39"/>
      <c r="AD27" s="39"/>
      <c r="AE27" s="39"/>
    </row>
    <row r="28" s="2" customFormat="1" ht="18" customHeight="1">
      <c r="A28" s="39"/>
      <c r="B28" s="45"/>
      <c r="C28" s="39"/>
      <c r="D28" s="39"/>
      <c r="E28" s="134" t="s">
        <v>34</v>
      </c>
      <c r="F28" s="39"/>
      <c r="G28" s="39"/>
      <c r="H28" s="39"/>
      <c r="I28" s="144" t="s">
        <v>28</v>
      </c>
      <c r="J28" s="134" t="s">
        <v>19</v>
      </c>
      <c r="K28" s="39"/>
      <c r="L28" s="147"/>
      <c r="S28" s="39"/>
      <c r="T28" s="39"/>
      <c r="U28" s="39"/>
      <c r="V28" s="39"/>
      <c r="W28" s="39"/>
      <c r="X28" s="39"/>
      <c r="Y28" s="39"/>
      <c r="Z28" s="39"/>
      <c r="AA28" s="39"/>
      <c r="AB28" s="39"/>
      <c r="AC28" s="39"/>
      <c r="AD28" s="39"/>
      <c r="AE28" s="39"/>
    </row>
    <row r="29" s="2" customFormat="1" ht="6.96" customHeight="1">
      <c r="A29" s="39"/>
      <c r="B29" s="45"/>
      <c r="C29" s="39"/>
      <c r="D29" s="39"/>
      <c r="E29" s="39"/>
      <c r="F29" s="39"/>
      <c r="G29" s="39"/>
      <c r="H29" s="39"/>
      <c r="I29" s="39"/>
      <c r="J29" s="39"/>
      <c r="K29" s="39"/>
      <c r="L29" s="147"/>
      <c r="S29" s="39"/>
      <c r="T29" s="39"/>
      <c r="U29" s="39"/>
      <c r="V29" s="39"/>
      <c r="W29" s="39"/>
      <c r="X29" s="39"/>
      <c r="Y29" s="39"/>
      <c r="Z29" s="39"/>
      <c r="AA29" s="39"/>
      <c r="AB29" s="39"/>
      <c r="AC29" s="39"/>
      <c r="AD29" s="39"/>
      <c r="AE29" s="39"/>
    </row>
    <row r="30" s="2" customFormat="1" ht="12" customHeight="1">
      <c r="A30" s="39"/>
      <c r="B30" s="45"/>
      <c r="C30" s="39"/>
      <c r="D30" s="144" t="s">
        <v>35</v>
      </c>
      <c r="E30" s="39"/>
      <c r="F30" s="39"/>
      <c r="G30" s="39"/>
      <c r="H30" s="39"/>
      <c r="I30" s="39"/>
      <c r="J30" s="39"/>
      <c r="K30" s="39"/>
      <c r="L30" s="147"/>
      <c r="S30" s="39"/>
      <c r="T30" s="39"/>
      <c r="U30" s="39"/>
      <c r="V30" s="39"/>
      <c r="W30" s="39"/>
      <c r="X30" s="39"/>
      <c r="Y30" s="39"/>
      <c r="Z30" s="39"/>
      <c r="AA30" s="39"/>
      <c r="AB30" s="39"/>
      <c r="AC30" s="39"/>
      <c r="AD30" s="39"/>
      <c r="AE30" s="39"/>
    </row>
    <row r="31" s="8" customFormat="1" ht="16.5" customHeight="1">
      <c r="A31" s="150"/>
      <c r="B31" s="151"/>
      <c r="C31" s="150"/>
      <c r="D31" s="150"/>
      <c r="E31" s="152" t="s">
        <v>19</v>
      </c>
      <c r="F31" s="152"/>
      <c r="G31" s="152"/>
      <c r="H31" s="152"/>
      <c r="I31" s="150"/>
      <c r="J31" s="150"/>
      <c r="K31" s="150"/>
      <c r="L31" s="153"/>
      <c r="S31" s="150"/>
      <c r="T31" s="150"/>
      <c r="U31" s="150"/>
      <c r="V31" s="150"/>
      <c r="W31" s="150"/>
      <c r="X31" s="150"/>
      <c r="Y31" s="150"/>
      <c r="Z31" s="150"/>
      <c r="AA31" s="150"/>
      <c r="AB31" s="150"/>
      <c r="AC31" s="150"/>
      <c r="AD31" s="150"/>
      <c r="AE31" s="150"/>
    </row>
    <row r="32" s="2" customFormat="1" ht="6.96" customHeight="1">
      <c r="A32" s="39"/>
      <c r="B32" s="45"/>
      <c r="C32" s="39"/>
      <c r="D32" s="39"/>
      <c r="E32" s="39"/>
      <c r="F32" s="39"/>
      <c r="G32" s="39"/>
      <c r="H32" s="39"/>
      <c r="I32" s="39"/>
      <c r="J32" s="39"/>
      <c r="K32" s="39"/>
      <c r="L32" s="147"/>
      <c r="S32" s="39"/>
      <c r="T32" s="39"/>
      <c r="U32" s="39"/>
      <c r="V32" s="39"/>
      <c r="W32" s="39"/>
      <c r="X32" s="39"/>
      <c r="Y32" s="39"/>
      <c r="Z32" s="39"/>
      <c r="AA32" s="39"/>
      <c r="AB32" s="39"/>
      <c r="AC32" s="39"/>
      <c r="AD32" s="39"/>
      <c r="AE32" s="39"/>
    </row>
    <row r="33" s="2" customFormat="1" ht="6.96" customHeight="1">
      <c r="A33" s="39"/>
      <c r="B33" s="45"/>
      <c r="C33" s="39"/>
      <c r="D33" s="154"/>
      <c r="E33" s="154"/>
      <c r="F33" s="154"/>
      <c r="G33" s="154"/>
      <c r="H33" s="154"/>
      <c r="I33" s="154"/>
      <c r="J33" s="154"/>
      <c r="K33" s="154"/>
      <c r="L33" s="147"/>
      <c r="S33" s="39"/>
      <c r="T33" s="39"/>
      <c r="U33" s="39"/>
      <c r="V33" s="39"/>
      <c r="W33" s="39"/>
      <c r="X33" s="39"/>
      <c r="Y33" s="39"/>
      <c r="Z33" s="39"/>
      <c r="AA33" s="39"/>
      <c r="AB33" s="39"/>
      <c r="AC33" s="39"/>
      <c r="AD33" s="39"/>
      <c r="AE33" s="39"/>
    </row>
    <row r="34" s="2" customFormat="1" ht="25.44" customHeight="1">
      <c r="A34" s="39"/>
      <c r="B34" s="45"/>
      <c r="C34" s="39"/>
      <c r="D34" s="155" t="s">
        <v>37</v>
      </c>
      <c r="E34" s="39"/>
      <c r="F34" s="39"/>
      <c r="G34" s="39"/>
      <c r="H34" s="39"/>
      <c r="I34" s="39"/>
      <c r="J34" s="156">
        <f>ROUND(J93, 2)</f>
        <v>0</v>
      </c>
      <c r="K34" s="39"/>
      <c r="L34" s="147"/>
      <c r="S34" s="39"/>
      <c r="T34" s="39"/>
      <c r="U34" s="39"/>
      <c r="V34" s="39"/>
      <c r="W34" s="39"/>
      <c r="X34" s="39"/>
      <c r="Y34" s="39"/>
      <c r="Z34" s="39"/>
      <c r="AA34" s="39"/>
      <c r="AB34" s="39"/>
      <c r="AC34" s="39"/>
      <c r="AD34" s="39"/>
      <c r="AE34" s="39"/>
    </row>
    <row r="35" s="2" customFormat="1" ht="6.96" customHeight="1">
      <c r="A35" s="39"/>
      <c r="B35" s="45"/>
      <c r="C35" s="39"/>
      <c r="D35" s="154"/>
      <c r="E35" s="154"/>
      <c r="F35" s="154"/>
      <c r="G35" s="154"/>
      <c r="H35" s="154"/>
      <c r="I35" s="154"/>
      <c r="J35" s="154"/>
      <c r="K35" s="154"/>
      <c r="L35" s="147"/>
      <c r="S35" s="39"/>
      <c r="T35" s="39"/>
      <c r="U35" s="39"/>
      <c r="V35" s="39"/>
      <c r="W35" s="39"/>
      <c r="X35" s="39"/>
      <c r="Y35" s="39"/>
      <c r="Z35" s="39"/>
      <c r="AA35" s="39"/>
      <c r="AB35" s="39"/>
      <c r="AC35" s="39"/>
      <c r="AD35" s="39"/>
      <c r="AE35" s="39"/>
    </row>
    <row r="36" s="2" customFormat="1" ht="14.4" customHeight="1">
      <c r="A36" s="39"/>
      <c r="B36" s="45"/>
      <c r="C36" s="39"/>
      <c r="D36" s="39"/>
      <c r="E36" s="39"/>
      <c r="F36" s="157" t="s">
        <v>39</v>
      </c>
      <c r="G36" s="39"/>
      <c r="H36" s="39"/>
      <c r="I36" s="157" t="s">
        <v>38</v>
      </c>
      <c r="J36" s="157" t="s">
        <v>40</v>
      </c>
      <c r="K36" s="39"/>
      <c r="L36" s="147"/>
      <c r="S36" s="39"/>
      <c r="T36" s="39"/>
      <c r="U36" s="39"/>
      <c r="V36" s="39"/>
      <c r="W36" s="39"/>
      <c r="X36" s="39"/>
      <c r="Y36" s="39"/>
      <c r="Z36" s="39"/>
      <c r="AA36" s="39"/>
      <c r="AB36" s="39"/>
      <c r="AC36" s="39"/>
      <c r="AD36" s="39"/>
      <c r="AE36" s="39"/>
    </row>
    <row r="37" s="2" customFormat="1" ht="14.4" customHeight="1">
      <c r="A37" s="39"/>
      <c r="B37" s="45"/>
      <c r="C37" s="39"/>
      <c r="D37" s="146" t="s">
        <v>41</v>
      </c>
      <c r="E37" s="144" t="s">
        <v>42</v>
      </c>
      <c r="F37" s="158">
        <f>ROUND((SUM(BE93:BE150)),  2)</f>
        <v>0</v>
      </c>
      <c r="G37" s="39"/>
      <c r="H37" s="39"/>
      <c r="I37" s="159">
        <v>0.20999999999999999</v>
      </c>
      <c r="J37" s="158">
        <f>ROUND(((SUM(BE93:BE150))*I37),  2)</f>
        <v>0</v>
      </c>
      <c r="K37" s="39"/>
      <c r="L37" s="147"/>
      <c r="S37" s="39"/>
      <c r="T37" s="39"/>
      <c r="U37" s="39"/>
      <c r="V37" s="39"/>
      <c r="W37" s="39"/>
      <c r="X37" s="39"/>
      <c r="Y37" s="39"/>
      <c r="Z37" s="39"/>
      <c r="AA37" s="39"/>
      <c r="AB37" s="39"/>
      <c r="AC37" s="39"/>
      <c r="AD37" s="39"/>
      <c r="AE37" s="39"/>
    </row>
    <row r="38" s="2" customFormat="1" ht="14.4" customHeight="1">
      <c r="A38" s="39"/>
      <c r="B38" s="45"/>
      <c r="C38" s="39"/>
      <c r="D38" s="39"/>
      <c r="E38" s="144" t="s">
        <v>43</v>
      </c>
      <c r="F38" s="158">
        <f>ROUND((SUM(BF93:BF150)),  2)</f>
        <v>0</v>
      </c>
      <c r="G38" s="39"/>
      <c r="H38" s="39"/>
      <c r="I38" s="159">
        <v>0.14999999999999999</v>
      </c>
      <c r="J38" s="158">
        <f>ROUND(((SUM(BF93:BF150))*I38),  2)</f>
        <v>0</v>
      </c>
      <c r="K38" s="39"/>
      <c r="L38" s="147"/>
      <c r="S38" s="39"/>
      <c r="T38" s="39"/>
      <c r="U38" s="39"/>
      <c r="V38" s="39"/>
      <c r="W38" s="39"/>
      <c r="X38" s="39"/>
      <c r="Y38" s="39"/>
      <c r="Z38" s="39"/>
      <c r="AA38" s="39"/>
      <c r="AB38" s="39"/>
      <c r="AC38" s="39"/>
      <c r="AD38" s="39"/>
      <c r="AE38" s="39"/>
    </row>
    <row r="39" hidden="1" s="2" customFormat="1" ht="14.4" customHeight="1">
      <c r="A39" s="39"/>
      <c r="B39" s="45"/>
      <c r="C39" s="39"/>
      <c r="D39" s="39"/>
      <c r="E39" s="144" t="s">
        <v>44</v>
      </c>
      <c r="F39" s="158">
        <f>ROUND((SUM(BG93:BG150)),  2)</f>
        <v>0</v>
      </c>
      <c r="G39" s="39"/>
      <c r="H39" s="39"/>
      <c r="I39" s="159">
        <v>0.20999999999999999</v>
      </c>
      <c r="J39" s="158">
        <f>0</f>
        <v>0</v>
      </c>
      <c r="K39" s="39"/>
      <c r="L39" s="147"/>
      <c r="S39" s="39"/>
      <c r="T39" s="39"/>
      <c r="U39" s="39"/>
      <c r="V39" s="39"/>
      <c r="W39" s="39"/>
      <c r="X39" s="39"/>
      <c r="Y39" s="39"/>
      <c r="Z39" s="39"/>
      <c r="AA39" s="39"/>
      <c r="AB39" s="39"/>
      <c r="AC39" s="39"/>
      <c r="AD39" s="39"/>
      <c r="AE39" s="39"/>
    </row>
    <row r="40" hidden="1" s="2" customFormat="1" ht="14.4" customHeight="1">
      <c r="A40" s="39"/>
      <c r="B40" s="45"/>
      <c r="C40" s="39"/>
      <c r="D40" s="39"/>
      <c r="E40" s="144" t="s">
        <v>45</v>
      </c>
      <c r="F40" s="158">
        <f>ROUND((SUM(BH93:BH150)),  2)</f>
        <v>0</v>
      </c>
      <c r="G40" s="39"/>
      <c r="H40" s="39"/>
      <c r="I40" s="159">
        <v>0.14999999999999999</v>
      </c>
      <c r="J40" s="158">
        <f>0</f>
        <v>0</v>
      </c>
      <c r="K40" s="39"/>
      <c r="L40" s="147"/>
      <c r="S40" s="39"/>
      <c r="T40" s="39"/>
      <c r="U40" s="39"/>
      <c r="V40" s="39"/>
      <c r="W40" s="39"/>
      <c r="X40" s="39"/>
      <c r="Y40" s="39"/>
      <c r="Z40" s="39"/>
      <c r="AA40" s="39"/>
      <c r="AB40" s="39"/>
      <c r="AC40" s="39"/>
      <c r="AD40" s="39"/>
      <c r="AE40" s="39"/>
    </row>
    <row r="41" hidden="1" s="2" customFormat="1" ht="14.4" customHeight="1">
      <c r="A41" s="39"/>
      <c r="B41" s="45"/>
      <c r="C41" s="39"/>
      <c r="D41" s="39"/>
      <c r="E41" s="144" t="s">
        <v>46</v>
      </c>
      <c r="F41" s="158">
        <f>ROUND((SUM(BI93:BI150)),  2)</f>
        <v>0</v>
      </c>
      <c r="G41" s="39"/>
      <c r="H41" s="39"/>
      <c r="I41" s="159">
        <v>0</v>
      </c>
      <c r="J41" s="158">
        <f>0</f>
        <v>0</v>
      </c>
      <c r="K41" s="39"/>
      <c r="L41" s="147"/>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147"/>
      <c r="S42" s="39"/>
      <c r="T42" s="39"/>
      <c r="U42" s="39"/>
      <c r="V42" s="39"/>
      <c r="W42" s="39"/>
      <c r="X42" s="39"/>
      <c r="Y42" s="39"/>
      <c r="Z42" s="39"/>
      <c r="AA42" s="39"/>
      <c r="AB42" s="39"/>
      <c r="AC42" s="39"/>
      <c r="AD42" s="39"/>
      <c r="AE42" s="39"/>
    </row>
    <row r="43" s="2" customFormat="1" ht="25.44" customHeight="1">
      <c r="A43" s="39"/>
      <c r="B43" s="45"/>
      <c r="C43" s="160"/>
      <c r="D43" s="161" t="s">
        <v>47</v>
      </c>
      <c r="E43" s="162"/>
      <c r="F43" s="162"/>
      <c r="G43" s="163" t="s">
        <v>48</v>
      </c>
      <c r="H43" s="164" t="s">
        <v>49</v>
      </c>
      <c r="I43" s="162"/>
      <c r="J43" s="165">
        <f>SUM(J34:J41)</f>
        <v>0</v>
      </c>
      <c r="K43" s="166"/>
      <c r="L43" s="147"/>
      <c r="S43" s="39"/>
      <c r="T43" s="39"/>
      <c r="U43" s="39"/>
      <c r="V43" s="39"/>
      <c r="W43" s="39"/>
      <c r="X43" s="39"/>
      <c r="Y43" s="39"/>
      <c r="Z43" s="39"/>
      <c r="AA43" s="39"/>
      <c r="AB43" s="39"/>
      <c r="AC43" s="39"/>
      <c r="AD43" s="39"/>
      <c r="AE43" s="39"/>
    </row>
    <row r="44" s="2" customFormat="1" ht="14.4" customHeight="1">
      <c r="A44" s="39"/>
      <c r="B44" s="167"/>
      <c r="C44" s="168"/>
      <c r="D44" s="168"/>
      <c r="E44" s="168"/>
      <c r="F44" s="168"/>
      <c r="G44" s="168"/>
      <c r="H44" s="168"/>
      <c r="I44" s="168"/>
      <c r="J44" s="168"/>
      <c r="K44" s="168"/>
      <c r="L44" s="147"/>
      <c r="S44" s="39"/>
      <c r="T44" s="39"/>
      <c r="U44" s="39"/>
      <c r="V44" s="39"/>
      <c r="W44" s="39"/>
      <c r="X44" s="39"/>
      <c r="Y44" s="39"/>
      <c r="Z44" s="39"/>
      <c r="AA44" s="39"/>
      <c r="AB44" s="39"/>
      <c r="AC44" s="39"/>
      <c r="AD44" s="39"/>
      <c r="AE44" s="39"/>
    </row>
    <row r="48" s="2" customFormat="1" ht="6.96" customHeight="1">
      <c r="A48" s="39"/>
      <c r="B48" s="169"/>
      <c r="C48" s="170"/>
      <c r="D48" s="170"/>
      <c r="E48" s="170"/>
      <c r="F48" s="170"/>
      <c r="G48" s="170"/>
      <c r="H48" s="170"/>
      <c r="I48" s="170"/>
      <c r="J48" s="170"/>
      <c r="K48" s="170"/>
      <c r="L48" s="147"/>
      <c r="S48" s="39"/>
      <c r="T48" s="39"/>
      <c r="U48" s="39"/>
      <c r="V48" s="39"/>
      <c r="W48" s="39"/>
      <c r="X48" s="39"/>
      <c r="Y48" s="39"/>
      <c r="Z48" s="39"/>
      <c r="AA48" s="39"/>
      <c r="AB48" s="39"/>
      <c r="AC48" s="39"/>
      <c r="AD48" s="39"/>
      <c r="AE48" s="39"/>
    </row>
    <row r="49" s="2" customFormat="1" ht="24.96" customHeight="1">
      <c r="A49" s="39"/>
      <c r="B49" s="40"/>
      <c r="C49" s="24" t="s">
        <v>154</v>
      </c>
      <c r="D49" s="41"/>
      <c r="E49" s="41"/>
      <c r="F49" s="41"/>
      <c r="G49" s="41"/>
      <c r="H49" s="41"/>
      <c r="I49" s="41"/>
      <c r="J49" s="41"/>
      <c r="K49" s="41"/>
      <c r="L49" s="147"/>
      <c r="S49" s="39"/>
      <c r="T49" s="39"/>
      <c r="U49" s="39"/>
      <c r="V49" s="39"/>
      <c r="W49" s="39"/>
      <c r="X49" s="39"/>
      <c r="Y49" s="39"/>
      <c r="Z49" s="39"/>
      <c r="AA49" s="39"/>
      <c r="AB49" s="39"/>
      <c r="AC49" s="39"/>
      <c r="AD49" s="39"/>
      <c r="AE49" s="39"/>
    </row>
    <row r="50" s="2" customFormat="1" ht="6.96" customHeight="1">
      <c r="A50" s="39"/>
      <c r="B50" s="40"/>
      <c r="C50" s="41"/>
      <c r="D50" s="41"/>
      <c r="E50" s="41"/>
      <c r="F50" s="41"/>
      <c r="G50" s="41"/>
      <c r="H50" s="41"/>
      <c r="I50" s="41"/>
      <c r="J50" s="41"/>
      <c r="K50" s="41"/>
      <c r="L50" s="147"/>
      <c r="S50" s="39"/>
      <c r="T50" s="39"/>
      <c r="U50" s="39"/>
      <c r="V50" s="39"/>
      <c r="W50" s="39"/>
      <c r="X50" s="39"/>
      <c r="Y50" s="39"/>
      <c r="Z50" s="39"/>
      <c r="AA50" s="39"/>
      <c r="AB50" s="39"/>
      <c r="AC50" s="39"/>
      <c r="AD50" s="39"/>
      <c r="AE50" s="39"/>
    </row>
    <row r="51" s="2" customFormat="1" ht="12" customHeight="1">
      <c r="A51" s="39"/>
      <c r="B51" s="40"/>
      <c r="C51" s="33" t="s">
        <v>16</v>
      </c>
      <c r="D51" s="41"/>
      <c r="E51" s="41"/>
      <c r="F51" s="41"/>
      <c r="G51" s="41"/>
      <c r="H51" s="41"/>
      <c r="I51" s="41"/>
      <c r="J51" s="41"/>
      <c r="K51" s="41"/>
      <c r="L51" s="147"/>
      <c r="S51" s="39"/>
      <c r="T51" s="39"/>
      <c r="U51" s="39"/>
      <c r="V51" s="39"/>
      <c r="W51" s="39"/>
      <c r="X51" s="39"/>
      <c r="Y51" s="39"/>
      <c r="Z51" s="39"/>
      <c r="AA51" s="39"/>
      <c r="AB51" s="39"/>
      <c r="AC51" s="39"/>
      <c r="AD51" s="39"/>
      <c r="AE51" s="39"/>
    </row>
    <row r="52" s="2" customFormat="1" ht="16.5" customHeight="1">
      <c r="A52" s="39"/>
      <c r="B52" s="40"/>
      <c r="C52" s="41"/>
      <c r="D52" s="41"/>
      <c r="E52" s="171" t="str">
        <f>E7</f>
        <v>Oprava geometrických parametrů koleje 2023 u ST Ústí nad Labem</v>
      </c>
      <c r="F52" s="33"/>
      <c r="G52" s="33"/>
      <c r="H52" s="33"/>
      <c r="I52" s="41"/>
      <c r="J52" s="41"/>
      <c r="K52" s="41"/>
      <c r="L52" s="147"/>
      <c r="S52" s="39"/>
      <c r="T52" s="39"/>
      <c r="U52" s="39"/>
      <c r="V52" s="39"/>
      <c r="W52" s="39"/>
      <c r="X52" s="39"/>
      <c r="Y52" s="39"/>
      <c r="Z52" s="39"/>
      <c r="AA52" s="39"/>
      <c r="AB52" s="39"/>
      <c r="AC52" s="39"/>
      <c r="AD52" s="39"/>
      <c r="AE52" s="39"/>
    </row>
    <row r="53" s="1" customFormat="1" ht="12" customHeight="1">
      <c r="B53" s="22"/>
      <c r="C53" s="33" t="s">
        <v>148</v>
      </c>
      <c r="D53" s="23"/>
      <c r="E53" s="23"/>
      <c r="F53" s="23"/>
      <c r="G53" s="23"/>
      <c r="H53" s="23"/>
      <c r="I53" s="23"/>
      <c r="J53" s="23"/>
      <c r="K53" s="23"/>
      <c r="L53" s="21"/>
    </row>
    <row r="54" s="1" customFormat="1" ht="16.5" customHeight="1">
      <c r="B54" s="22"/>
      <c r="C54" s="23"/>
      <c r="D54" s="23"/>
      <c r="E54" s="171" t="s">
        <v>149</v>
      </c>
      <c r="F54" s="23"/>
      <c r="G54" s="23"/>
      <c r="H54" s="23"/>
      <c r="I54" s="23"/>
      <c r="J54" s="23"/>
      <c r="K54" s="23"/>
      <c r="L54" s="21"/>
    </row>
    <row r="55" s="1" customFormat="1" ht="12" customHeight="1">
      <c r="B55" s="22"/>
      <c r="C55" s="33" t="s">
        <v>150</v>
      </c>
      <c r="D55" s="23"/>
      <c r="E55" s="23"/>
      <c r="F55" s="23"/>
      <c r="G55" s="23"/>
      <c r="H55" s="23"/>
      <c r="I55" s="23"/>
      <c r="J55" s="23"/>
      <c r="K55" s="23"/>
      <c r="L55" s="21"/>
    </row>
    <row r="56" s="2" customFormat="1" ht="16.5" customHeight="1">
      <c r="A56" s="39"/>
      <c r="B56" s="40"/>
      <c r="C56" s="41"/>
      <c r="D56" s="41"/>
      <c r="E56" s="172" t="s">
        <v>151</v>
      </c>
      <c r="F56" s="41"/>
      <c r="G56" s="41"/>
      <c r="H56" s="41"/>
      <c r="I56" s="41"/>
      <c r="J56" s="41"/>
      <c r="K56" s="41"/>
      <c r="L56" s="147"/>
      <c r="S56" s="39"/>
      <c r="T56" s="39"/>
      <c r="U56" s="39"/>
      <c r="V56" s="39"/>
      <c r="W56" s="39"/>
      <c r="X56" s="39"/>
      <c r="Y56" s="39"/>
      <c r="Z56" s="39"/>
      <c r="AA56" s="39"/>
      <c r="AB56" s="39"/>
      <c r="AC56" s="39"/>
      <c r="AD56" s="39"/>
      <c r="AE56" s="39"/>
    </row>
    <row r="57" s="2" customFormat="1" ht="12" customHeight="1">
      <c r="A57" s="39"/>
      <c r="B57" s="40"/>
      <c r="C57" s="33" t="s">
        <v>152</v>
      </c>
      <c r="D57" s="41"/>
      <c r="E57" s="41"/>
      <c r="F57" s="41"/>
      <c r="G57" s="41"/>
      <c r="H57" s="41"/>
      <c r="I57" s="41"/>
      <c r="J57" s="41"/>
      <c r="K57" s="41"/>
      <c r="L57" s="147"/>
      <c r="S57" s="39"/>
      <c r="T57" s="39"/>
      <c r="U57" s="39"/>
      <c r="V57" s="39"/>
      <c r="W57" s="39"/>
      <c r="X57" s="39"/>
      <c r="Y57" s="39"/>
      <c r="Z57" s="39"/>
      <c r="AA57" s="39"/>
      <c r="AB57" s="39"/>
      <c r="AC57" s="39"/>
      <c r="AD57" s="39"/>
      <c r="AE57" s="39"/>
    </row>
    <row r="58" s="2" customFormat="1" ht="16.5" customHeight="1">
      <c r="A58" s="39"/>
      <c r="B58" s="40"/>
      <c r="C58" s="41"/>
      <c r="D58" s="41"/>
      <c r="E58" s="70" t="str">
        <f>E13</f>
        <v>01 - SO 01 - PS Roudnice n. L.</v>
      </c>
      <c r="F58" s="41"/>
      <c r="G58" s="41"/>
      <c r="H58" s="41"/>
      <c r="I58" s="41"/>
      <c r="J58" s="41"/>
      <c r="K58" s="41"/>
      <c r="L58" s="147"/>
      <c r="S58" s="39"/>
      <c r="T58" s="39"/>
      <c r="U58" s="39"/>
      <c r="V58" s="39"/>
      <c r="W58" s="39"/>
      <c r="X58" s="39"/>
      <c r="Y58" s="39"/>
      <c r="Z58" s="39"/>
      <c r="AA58" s="39"/>
      <c r="AB58" s="39"/>
      <c r="AC58" s="39"/>
      <c r="AD58" s="39"/>
      <c r="AE58" s="39"/>
    </row>
    <row r="59" s="2" customFormat="1" ht="6.96" customHeight="1">
      <c r="A59" s="39"/>
      <c r="B59" s="40"/>
      <c r="C59" s="41"/>
      <c r="D59" s="41"/>
      <c r="E59" s="41"/>
      <c r="F59" s="41"/>
      <c r="G59" s="41"/>
      <c r="H59" s="41"/>
      <c r="I59" s="41"/>
      <c r="J59" s="41"/>
      <c r="K59" s="41"/>
      <c r="L59" s="147"/>
      <c r="S59" s="39"/>
      <c r="T59" s="39"/>
      <c r="U59" s="39"/>
      <c r="V59" s="39"/>
      <c r="W59" s="39"/>
      <c r="X59" s="39"/>
      <c r="Y59" s="39"/>
      <c r="Z59" s="39"/>
      <c r="AA59" s="39"/>
      <c r="AB59" s="39"/>
      <c r="AC59" s="39"/>
      <c r="AD59" s="39"/>
      <c r="AE59" s="39"/>
    </row>
    <row r="60" s="2" customFormat="1" ht="12" customHeight="1">
      <c r="A60" s="39"/>
      <c r="B60" s="40"/>
      <c r="C60" s="33" t="s">
        <v>21</v>
      </c>
      <c r="D60" s="41"/>
      <c r="E60" s="41"/>
      <c r="F60" s="28" t="str">
        <f>F16</f>
        <v xml:space="preserve"> </v>
      </c>
      <c r="G60" s="41"/>
      <c r="H60" s="41"/>
      <c r="I60" s="33" t="s">
        <v>23</v>
      </c>
      <c r="J60" s="73" t="str">
        <f>IF(J16="","",J16)</f>
        <v>21. 2. 2023</v>
      </c>
      <c r="K60" s="41"/>
      <c r="L60" s="147"/>
      <c r="S60" s="39"/>
      <c r="T60" s="39"/>
      <c r="U60" s="39"/>
      <c r="V60" s="39"/>
      <c r="W60" s="39"/>
      <c r="X60" s="39"/>
      <c r="Y60" s="39"/>
      <c r="Z60" s="39"/>
      <c r="AA60" s="39"/>
      <c r="AB60" s="39"/>
      <c r="AC60" s="39"/>
      <c r="AD60" s="39"/>
      <c r="AE60" s="39"/>
    </row>
    <row r="61" s="2" customFormat="1" ht="6.96" customHeight="1">
      <c r="A61" s="39"/>
      <c r="B61" s="40"/>
      <c r="C61" s="41"/>
      <c r="D61" s="41"/>
      <c r="E61" s="41"/>
      <c r="F61" s="41"/>
      <c r="G61" s="41"/>
      <c r="H61" s="41"/>
      <c r="I61" s="41"/>
      <c r="J61" s="41"/>
      <c r="K61" s="41"/>
      <c r="L61" s="147"/>
      <c r="S61" s="39"/>
      <c r="T61" s="39"/>
      <c r="U61" s="39"/>
      <c r="V61" s="39"/>
      <c r="W61" s="39"/>
      <c r="X61" s="39"/>
      <c r="Y61" s="39"/>
      <c r="Z61" s="39"/>
      <c r="AA61" s="39"/>
      <c r="AB61" s="39"/>
      <c r="AC61" s="39"/>
      <c r="AD61" s="39"/>
      <c r="AE61" s="39"/>
    </row>
    <row r="62" s="2" customFormat="1" ht="15.15" customHeight="1">
      <c r="A62" s="39"/>
      <c r="B62" s="40"/>
      <c r="C62" s="33" t="s">
        <v>25</v>
      </c>
      <c r="D62" s="41"/>
      <c r="E62" s="41"/>
      <c r="F62" s="28" t="str">
        <f>E19</f>
        <v>OŘ Ústí nad Labem</v>
      </c>
      <c r="G62" s="41"/>
      <c r="H62" s="41"/>
      <c r="I62" s="33" t="s">
        <v>31</v>
      </c>
      <c r="J62" s="37" t="str">
        <f>E25</f>
        <v xml:space="preserve"> </v>
      </c>
      <c r="K62" s="41"/>
      <c r="L62" s="147"/>
      <c r="S62" s="39"/>
      <c r="T62" s="39"/>
      <c r="U62" s="39"/>
      <c r="V62" s="39"/>
      <c r="W62" s="39"/>
      <c r="X62" s="39"/>
      <c r="Y62" s="39"/>
      <c r="Z62" s="39"/>
      <c r="AA62" s="39"/>
      <c r="AB62" s="39"/>
      <c r="AC62" s="39"/>
      <c r="AD62" s="39"/>
      <c r="AE62" s="39"/>
    </row>
    <row r="63" s="2" customFormat="1" ht="15.15" customHeight="1">
      <c r="A63" s="39"/>
      <c r="B63" s="40"/>
      <c r="C63" s="33" t="s">
        <v>29</v>
      </c>
      <c r="D63" s="41"/>
      <c r="E63" s="41"/>
      <c r="F63" s="28" t="str">
        <f>IF(E22="","",E22)</f>
        <v>Vyplň údaj</v>
      </c>
      <c r="G63" s="41"/>
      <c r="H63" s="41"/>
      <c r="I63" s="33" t="s">
        <v>33</v>
      </c>
      <c r="J63" s="37" t="str">
        <f>E28</f>
        <v>Tomáš Šrédl</v>
      </c>
      <c r="K63" s="41"/>
      <c r="L63" s="147"/>
      <c r="S63" s="39"/>
      <c r="T63" s="39"/>
      <c r="U63" s="39"/>
      <c r="V63" s="39"/>
      <c r="W63" s="39"/>
      <c r="X63" s="39"/>
      <c r="Y63" s="39"/>
      <c r="Z63" s="39"/>
      <c r="AA63" s="39"/>
      <c r="AB63" s="39"/>
      <c r="AC63" s="39"/>
      <c r="AD63" s="39"/>
      <c r="AE63" s="39"/>
    </row>
    <row r="64" s="2" customFormat="1" ht="10.32" customHeight="1">
      <c r="A64" s="39"/>
      <c r="B64" s="40"/>
      <c r="C64" s="41"/>
      <c r="D64" s="41"/>
      <c r="E64" s="41"/>
      <c r="F64" s="41"/>
      <c r="G64" s="41"/>
      <c r="H64" s="41"/>
      <c r="I64" s="41"/>
      <c r="J64" s="41"/>
      <c r="K64" s="41"/>
      <c r="L64" s="147"/>
      <c r="S64" s="39"/>
      <c r="T64" s="39"/>
      <c r="U64" s="39"/>
      <c r="V64" s="39"/>
      <c r="W64" s="39"/>
      <c r="X64" s="39"/>
      <c r="Y64" s="39"/>
      <c r="Z64" s="39"/>
      <c r="AA64" s="39"/>
      <c r="AB64" s="39"/>
      <c r="AC64" s="39"/>
      <c r="AD64" s="39"/>
      <c r="AE64" s="39"/>
    </row>
    <row r="65" s="2" customFormat="1" ht="29.28" customHeight="1">
      <c r="A65" s="39"/>
      <c r="B65" s="40"/>
      <c r="C65" s="173" t="s">
        <v>155</v>
      </c>
      <c r="D65" s="174"/>
      <c r="E65" s="174"/>
      <c r="F65" s="174"/>
      <c r="G65" s="174"/>
      <c r="H65" s="174"/>
      <c r="I65" s="174"/>
      <c r="J65" s="175" t="s">
        <v>156</v>
      </c>
      <c r="K65" s="174"/>
      <c r="L65" s="147"/>
      <c r="S65" s="39"/>
      <c r="T65" s="39"/>
      <c r="U65" s="39"/>
      <c r="V65" s="39"/>
      <c r="W65" s="39"/>
      <c r="X65" s="39"/>
      <c r="Y65" s="39"/>
      <c r="Z65" s="39"/>
      <c r="AA65" s="39"/>
      <c r="AB65" s="39"/>
      <c r="AC65" s="39"/>
      <c r="AD65" s="39"/>
      <c r="AE65" s="39"/>
    </row>
    <row r="66" s="2" customFormat="1" ht="10.32" customHeight="1">
      <c r="A66" s="39"/>
      <c r="B66" s="40"/>
      <c r="C66" s="41"/>
      <c r="D66" s="41"/>
      <c r="E66" s="41"/>
      <c r="F66" s="41"/>
      <c r="G66" s="41"/>
      <c r="H66" s="41"/>
      <c r="I66" s="41"/>
      <c r="J66" s="41"/>
      <c r="K66" s="41"/>
      <c r="L66" s="147"/>
      <c r="S66" s="39"/>
      <c r="T66" s="39"/>
      <c r="U66" s="39"/>
      <c r="V66" s="39"/>
      <c r="W66" s="39"/>
      <c r="X66" s="39"/>
      <c r="Y66" s="39"/>
      <c r="Z66" s="39"/>
      <c r="AA66" s="39"/>
      <c r="AB66" s="39"/>
      <c r="AC66" s="39"/>
      <c r="AD66" s="39"/>
      <c r="AE66" s="39"/>
    </row>
    <row r="67" s="2" customFormat="1" ht="22.8" customHeight="1">
      <c r="A67" s="39"/>
      <c r="B67" s="40"/>
      <c r="C67" s="176" t="s">
        <v>69</v>
      </c>
      <c r="D67" s="41"/>
      <c r="E67" s="41"/>
      <c r="F67" s="41"/>
      <c r="G67" s="41"/>
      <c r="H67" s="41"/>
      <c r="I67" s="41"/>
      <c r="J67" s="103">
        <f>J93</f>
        <v>0</v>
      </c>
      <c r="K67" s="41"/>
      <c r="L67" s="147"/>
      <c r="S67" s="39"/>
      <c r="T67" s="39"/>
      <c r="U67" s="39"/>
      <c r="V67" s="39"/>
      <c r="W67" s="39"/>
      <c r="X67" s="39"/>
      <c r="Y67" s="39"/>
      <c r="Z67" s="39"/>
      <c r="AA67" s="39"/>
      <c r="AB67" s="39"/>
      <c r="AC67" s="39"/>
      <c r="AD67" s="39"/>
      <c r="AE67" s="39"/>
      <c r="AU67" s="18" t="s">
        <v>157</v>
      </c>
    </row>
    <row r="68" s="9" customFormat="1" ht="24.96" customHeight="1">
      <c r="A68" s="9"/>
      <c r="B68" s="177"/>
      <c r="C68" s="178"/>
      <c r="D68" s="179" t="s">
        <v>158</v>
      </c>
      <c r="E68" s="180"/>
      <c r="F68" s="180"/>
      <c r="G68" s="180"/>
      <c r="H68" s="180"/>
      <c r="I68" s="180"/>
      <c r="J68" s="181">
        <f>J94</f>
        <v>0</v>
      </c>
      <c r="K68" s="178"/>
      <c r="L68" s="182"/>
      <c r="S68" s="9"/>
      <c r="T68" s="9"/>
      <c r="U68" s="9"/>
      <c r="V68" s="9"/>
      <c r="W68" s="9"/>
      <c r="X68" s="9"/>
      <c r="Y68" s="9"/>
      <c r="Z68" s="9"/>
      <c r="AA68" s="9"/>
      <c r="AB68" s="9"/>
      <c r="AC68" s="9"/>
      <c r="AD68" s="9"/>
      <c r="AE68" s="9"/>
    </row>
    <row r="69" s="10" customFormat="1" ht="19.92" customHeight="1">
      <c r="A69" s="10"/>
      <c r="B69" s="183"/>
      <c r="C69" s="125"/>
      <c r="D69" s="184" t="s">
        <v>159</v>
      </c>
      <c r="E69" s="185"/>
      <c r="F69" s="185"/>
      <c r="G69" s="185"/>
      <c r="H69" s="185"/>
      <c r="I69" s="185"/>
      <c r="J69" s="186">
        <f>J95</f>
        <v>0</v>
      </c>
      <c r="K69" s="125"/>
      <c r="L69" s="187"/>
      <c r="S69" s="10"/>
      <c r="T69" s="10"/>
      <c r="U69" s="10"/>
      <c r="V69" s="10"/>
      <c r="W69" s="10"/>
      <c r="X69" s="10"/>
      <c r="Y69" s="10"/>
      <c r="Z69" s="10"/>
      <c r="AA69" s="10"/>
      <c r="AB69" s="10"/>
      <c r="AC69" s="10"/>
      <c r="AD69" s="10"/>
      <c r="AE69" s="10"/>
    </row>
    <row r="70" s="2" customFormat="1" ht="21.84" customHeight="1">
      <c r="A70" s="39"/>
      <c r="B70" s="40"/>
      <c r="C70" s="41"/>
      <c r="D70" s="41"/>
      <c r="E70" s="41"/>
      <c r="F70" s="41"/>
      <c r="G70" s="41"/>
      <c r="H70" s="41"/>
      <c r="I70" s="41"/>
      <c r="J70" s="41"/>
      <c r="K70" s="41"/>
      <c r="L70" s="147"/>
      <c r="S70" s="39"/>
      <c r="T70" s="39"/>
      <c r="U70" s="39"/>
      <c r="V70" s="39"/>
      <c r="W70" s="39"/>
      <c r="X70" s="39"/>
      <c r="Y70" s="39"/>
      <c r="Z70" s="39"/>
      <c r="AA70" s="39"/>
      <c r="AB70" s="39"/>
      <c r="AC70" s="39"/>
      <c r="AD70" s="39"/>
      <c r="AE70" s="39"/>
    </row>
    <row r="71" s="2" customFormat="1" ht="6.96" customHeight="1">
      <c r="A71" s="39"/>
      <c r="B71" s="60"/>
      <c r="C71" s="61"/>
      <c r="D71" s="61"/>
      <c r="E71" s="61"/>
      <c r="F71" s="61"/>
      <c r="G71" s="61"/>
      <c r="H71" s="61"/>
      <c r="I71" s="61"/>
      <c r="J71" s="61"/>
      <c r="K71" s="61"/>
      <c r="L71" s="147"/>
      <c r="S71" s="39"/>
      <c r="T71" s="39"/>
      <c r="U71" s="39"/>
      <c r="V71" s="39"/>
      <c r="W71" s="39"/>
      <c r="X71" s="39"/>
      <c r="Y71" s="39"/>
      <c r="Z71" s="39"/>
      <c r="AA71" s="39"/>
      <c r="AB71" s="39"/>
      <c r="AC71" s="39"/>
      <c r="AD71" s="39"/>
      <c r="AE71" s="39"/>
    </row>
    <row r="75" s="2" customFormat="1" ht="6.96" customHeight="1">
      <c r="A75" s="39"/>
      <c r="B75" s="62"/>
      <c r="C75" s="63"/>
      <c r="D75" s="63"/>
      <c r="E75" s="63"/>
      <c r="F75" s="63"/>
      <c r="G75" s="63"/>
      <c r="H75" s="63"/>
      <c r="I75" s="63"/>
      <c r="J75" s="63"/>
      <c r="K75" s="63"/>
      <c r="L75" s="147"/>
      <c r="S75" s="39"/>
      <c r="T75" s="39"/>
      <c r="U75" s="39"/>
      <c r="V75" s="39"/>
      <c r="W75" s="39"/>
      <c r="X75" s="39"/>
      <c r="Y75" s="39"/>
      <c r="Z75" s="39"/>
      <c r="AA75" s="39"/>
      <c r="AB75" s="39"/>
      <c r="AC75" s="39"/>
      <c r="AD75" s="39"/>
      <c r="AE75" s="39"/>
    </row>
    <row r="76" s="2" customFormat="1" ht="24.96" customHeight="1">
      <c r="A76" s="39"/>
      <c r="B76" s="40"/>
      <c r="C76" s="24" t="s">
        <v>160</v>
      </c>
      <c r="D76" s="41"/>
      <c r="E76" s="41"/>
      <c r="F76" s="41"/>
      <c r="G76" s="41"/>
      <c r="H76" s="41"/>
      <c r="I76" s="41"/>
      <c r="J76" s="41"/>
      <c r="K76" s="41"/>
      <c r="L76" s="147"/>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47"/>
      <c r="S77" s="39"/>
      <c r="T77" s="39"/>
      <c r="U77" s="39"/>
      <c r="V77" s="39"/>
      <c r="W77" s="39"/>
      <c r="X77" s="39"/>
      <c r="Y77" s="39"/>
      <c r="Z77" s="39"/>
      <c r="AA77" s="39"/>
      <c r="AB77" s="39"/>
      <c r="AC77" s="39"/>
      <c r="AD77" s="39"/>
      <c r="AE77" s="39"/>
    </row>
    <row r="78" s="2" customFormat="1" ht="12" customHeight="1">
      <c r="A78" s="39"/>
      <c r="B78" s="40"/>
      <c r="C78" s="33" t="s">
        <v>16</v>
      </c>
      <c r="D78" s="41"/>
      <c r="E78" s="41"/>
      <c r="F78" s="41"/>
      <c r="G78" s="41"/>
      <c r="H78" s="41"/>
      <c r="I78" s="41"/>
      <c r="J78" s="41"/>
      <c r="K78" s="41"/>
      <c r="L78" s="147"/>
      <c r="S78" s="39"/>
      <c r="T78" s="39"/>
      <c r="U78" s="39"/>
      <c r="V78" s="39"/>
      <c r="W78" s="39"/>
      <c r="X78" s="39"/>
      <c r="Y78" s="39"/>
      <c r="Z78" s="39"/>
      <c r="AA78" s="39"/>
      <c r="AB78" s="39"/>
      <c r="AC78" s="39"/>
      <c r="AD78" s="39"/>
      <c r="AE78" s="39"/>
    </row>
    <row r="79" s="2" customFormat="1" ht="16.5" customHeight="1">
      <c r="A79" s="39"/>
      <c r="B79" s="40"/>
      <c r="C79" s="41"/>
      <c r="D79" s="41"/>
      <c r="E79" s="171" t="str">
        <f>E7</f>
        <v>Oprava geometrických parametrů koleje 2023 u ST Ústí nad Labem</v>
      </c>
      <c r="F79" s="33"/>
      <c r="G79" s="33"/>
      <c r="H79" s="33"/>
      <c r="I79" s="41"/>
      <c r="J79" s="41"/>
      <c r="K79" s="41"/>
      <c r="L79" s="147"/>
      <c r="S79" s="39"/>
      <c r="T79" s="39"/>
      <c r="U79" s="39"/>
      <c r="V79" s="39"/>
      <c r="W79" s="39"/>
      <c r="X79" s="39"/>
      <c r="Y79" s="39"/>
      <c r="Z79" s="39"/>
      <c r="AA79" s="39"/>
      <c r="AB79" s="39"/>
      <c r="AC79" s="39"/>
      <c r="AD79" s="39"/>
      <c r="AE79" s="39"/>
    </row>
    <row r="80" s="1" customFormat="1" ht="12" customHeight="1">
      <c r="B80" s="22"/>
      <c r="C80" s="33" t="s">
        <v>148</v>
      </c>
      <c r="D80" s="23"/>
      <c r="E80" s="23"/>
      <c r="F80" s="23"/>
      <c r="G80" s="23"/>
      <c r="H80" s="23"/>
      <c r="I80" s="23"/>
      <c r="J80" s="23"/>
      <c r="K80" s="23"/>
      <c r="L80" s="21"/>
    </row>
    <row r="81" s="1" customFormat="1" ht="16.5" customHeight="1">
      <c r="B81" s="22"/>
      <c r="C81" s="23"/>
      <c r="D81" s="23"/>
      <c r="E81" s="171" t="s">
        <v>149</v>
      </c>
      <c r="F81" s="23"/>
      <c r="G81" s="23"/>
      <c r="H81" s="23"/>
      <c r="I81" s="23"/>
      <c r="J81" s="23"/>
      <c r="K81" s="23"/>
      <c r="L81" s="21"/>
    </row>
    <row r="82" s="1" customFormat="1" ht="12" customHeight="1">
      <c r="B82" s="22"/>
      <c r="C82" s="33" t="s">
        <v>150</v>
      </c>
      <c r="D82" s="23"/>
      <c r="E82" s="23"/>
      <c r="F82" s="23"/>
      <c r="G82" s="23"/>
      <c r="H82" s="23"/>
      <c r="I82" s="23"/>
      <c r="J82" s="23"/>
      <c r="K82" s="23"/>
      <c r="L82" s="21"/>
    </row>
    <row r="83" s="2" customFormat="1" ht="16.5" customHeight="1">
      <c r="A83" s="39"/>
      <c r="B83" s="40"/>
      <c r="C83" s="41"/>
      <c r="D83" s="41"/>
      <c r="E83" s="172" t="s">
        <v>151</v>
      </c>
      <c r="F83" s="41"/>
      <c r="G83" s="41"/>
      <c r="H83" s="41"/>
      <c r="I83" s="41"/>
      <c r="J83" s="41"/>
      <c r="K83" s="41"/>
      <c r="L83" s="147"/>
      <c r="S83" s="39"/>
      <c r="T83" s="39"/>
      <c r="U83" s="39"/>
      <c r="V83" s="39"/>
      <c r="W83" s="39"/>
      <c r="X83" s="39"/>
      <c r="Y83" s="39"/>
      <c r="Z83" s="39"/>
      <c r="AA83" s="39"/>
      <c r="AB83" s="39"/>
      <c r="AC83" s="39"/>
      <c r="AD83" s="39"/>
      <c r="AE83" s="39"/>
    </row>
    <row r="84" s="2" customFormat="1" ht="12" customHeight="1">
      <c r="A84" s="39"/>
      <c r="B84" s="40"/>
      <c r="C84" s="33" t="s">
        <v>152</v>
      </c>
      <c r="D84" s="41"/>
      <c r="E84" s="41"/>
      <c r="F84" s="41"/>
      <c r="G84" s="41"/>
      <c r="H84" s="41"/>
      <c r="I84" s="41"/>
      <c r="J84" s="41"/>
      <c r="K84" s="41"/>
      <c r="L84" s="147"/>
      <c r="S84" s="39"/>
      <c r="T84" s="39"/>
      <c r="U84" s="39"/>
      <c r="V84" s="39"/>
      <c r="W84" s="39"/>
      <c r="X84" s="39"/>
      <c r="Y84" s="39"/>
      <c r="Z84" s="39"/>
      <c r="AA84" s="39"/>
      <c r="AB84" s="39"/>
      <c r="AC84" s="39"/>
      <c r="AD84" s="39"/>
      <c r="AE84" s="39"/>
    </row>
    <row r="85" s="2" customFormat="1" ht="16.5" customHeight="1">
      <c r="A85" s="39"/>
      <c r="B85" s="40"/>
      <c r="C85" s="41"/>
      <c r="D85" s="41"/>
      <c r="E85" s="70" t="str">
        <f>E13</f>
        <v>01 - SO 01 - PS Roudnice n. L.</v>
      </c>
      <c r="F85" s="41"/>
      <c r="G85" s="41"/>
      <c r="H85" s="41"/>
      <c r="I85" s="41"/>
      <c r="J85" s="41"/>
      <c r="K85" s="41"/>
      <c r="L85" s="147"/>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41"/>
      <c r="J86" s="41"/>
      <c r="K86" s="41"/>
      <c r="L86" s="147"/>
      <c r="S86" s="39"/>
      <c r="T86" s="39"/>
      <c r="U86" s="39"/>
      <c r="V86" s="39"/>
      <c r="W86" s="39"/>
      <c r="X86" s="39"/>
      <c r="Y86" s="39"/>
      <c r="Z86" s="39"/>
      <c r="AA86" s="39"/>
      <c r="AB86" s="39"/>
      <c r="AC86" s="39"/>
      <c r="AD86" s="39"/>
      <c r="AE86" s="39"/>
    </row>
    <row r="87" s="2" customFormat="1" ht="12" customHeight="1">
      <c r="A87" s="39"/>
      <c r="B87" s="40"/>
      <c r="C87" s="33" t="s">
        <v>21</v>
      </c>
      <c r="D87" s="41"/>
      <c r="E87" s="41"/>
      <c r="F87" s="28" t="str">
        <f>F16</f>
        <v xml:space="preserve"> </v>
      </c>
      <c r="G87" s="41"/>
      <c r="H87" s="41"/>
      <c r="I87" s="33" t="s">
        <v>23</v>
      </c>
      <c r="J87" s="73" t="str">
        <f>IF(J16="","",J16)</f>
        <v>21. 2. 2023</v>
      </c>
      <c r="K87" s="41"/>
      <c r="L87" s="147"/>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147"/>
      <c r="S88" s="39"/>
      <c r="T88" s="39"/>
      <c r="U88" s="39"/>
      <c r="V88" s="39"/>
      <c r="W88" s="39"/>
      <c r="X88" s="39"/>
      <c r="Y88" s="39"/>
      <c r="Z88" s="39"/>
      <c r="AA88" s="39"/>
      <c r="AB88" s="39"/>
      <c r="AC88" s="39"/>
      <c r="AD88" s="39"/>
      <c r="AE88" s="39"/>
    </row>
    <row r="89" s="2" customFormat="1" ht="15.15" customHeight="1">
      <c r="A89" s="39"/>
      <c r="B89" s="40"/>
      <c r="C89" s="33" t="s">
        <v>25</v>
      </c>
      <c r="D89" s="41"/>
      <c r="E89" s="41"/>
      <c r="F89" s="28" t="str">
        <f>E19</f>
        <v>OŘ Ústí nad Labem</v>
      </c>
      <c r="G89" s="41"/>
      <c r="H89" s="41"/>
      <c r="I89" s="33" t="s">
        <v>31</v>
      </c>
      <c r="J89" s="37" t="str">
        <f>E25</f>
        <v xml:space="preserve"> </v>
      </c>
      <c r="K89" s="41"/>
      <c r="L89" s="147"/>
      <c r="S89" s="39"/>
      <c r="T89" s="39"/>
      <c r="U89" s="39"/>
      <c r="V89" s="39"/>
      <c r="W89" s="39"/>
      <c r="X89" s="39"/>
      <c r="Y89" s="39"/>
      <c r="Z89" s="39"/>
      <c r="AA89" s="39"/>
      <c r="AB89" s="39"/>
      <c r="AC89" s="39"/>
      <c r="AD89" s="39"/>
      <c r="AE89" s="39"/>
    </row>
    <row r="90" s="2" customFormat="1" ht="15.15" customHeight="1">
      <c r="A90" s="39"/>
      <c r="B90" s="40"/>
      <c r="C90" s="33" t="s">
        <v>29</v>
      </c>
      <c r="D90" s="41"/>
      <c r="E90" s="41"/>
      <c r="F90" s="28" t="str">
        <f>IF(E22="","",E22)</f>
        <v>Vyplň údaj</v>
      </c>
      <c r="G90" s="41"/>
      <c r="H90" s="41"/>
      <c r="I90" s="33" t="s">
        <v>33</v>
      </c>
      <c r="J90" s="37" t="str">
        <f>E28</f>
        <v>Tomáš Šrédl</v>
      </c>
      <c r="K90" s="41"/>
      <c r="L90" s="147"/>
      <c r="S90" s="39"/>
      <c r="T90" s="39"/>
      <c r="U90" s="39"/>
      <c r="V90" s="39"/>
      <c r="W90" s="39"/>
      <c r="X90" s="39"/>
      <c r="Y90" s="39"/>
      <c r="Z90" s="39"/>
      <c r="AA90" s="39"/>
      <c r="AB90" s="39"/>
      <c r="AC90" s="39"/>
      <c r="AD90" s="39"/>
      <c r="AE90" s="39"/>
    </row>
    <row r="91" s="2" customFormat="1" ht="10.32" customHeight="1">
      <c r="A91" s="39"/>
      <c r="B91" s="40"/>
      <c r="C91" s="41"/>
      <c r="D91" s="41"/>
      <c r="E91" s="41"/>
      <c r="F91" s="41"/>
      <c r="G91" s="41"/>
      <c r="H91" s="41"/>
      <c r="I91" s="41"/>
      <c r="J91" s="41"/>
      <c r="K91" s="41"/>
      <c r="L91" s="147"/>
      <c r="S91" s="39"/>
      <c r="T91" s="39"/>
      <c r="U91" s="39"/>
      <c r="V91" s="39"/>
      <c r="W91" s="39"/>
      <c r="X91" s="39"/>
      <c r="Y91" s="39"/>
      <c r="Z91" s="39"/>
      <c r="AA91" s="39"/>
      <c r="AB91" s="39"/>
      <c r="AC91" s="39"/>
      <c r="AD91" s="39"/>
      <c r="AE91" s="39"/>
    </row>
    <row r="92" s="11" customFormat="1" ht="29.28" customHeight="1">
      <c r="A92" s="188"/>
      <c r="B92" s="189"/>
      <c r="C92" s="190" t="s">
        <v>161</v>
      </c>
      <c r="D92" s="191" t="s">
        <v>56</v>
      </c>
      <c r="E92" s="191" t="s">
        <v>52</v>
      </c>
      <c r="F92" s="191" t="s">
        <v>53</v>
      </c>
      <c r="G92" s="191" t="s">
        <v>162</v>
      </c>
      <c r="H92" s="191" t="s">
        <v>163</v>
      </c>
      <c r="I92" s="191" t="s">
        <v>164</v>
      </c>
      <c r="J92" s="191" t="s">
        <v>156</v>
      </c>
      <c r="K92" s="192" t="s">
        <v>165</v>
      </c>
      <c r="L92" s="193"/>
      <c r="M92" s="93" t="s">
        <v>19</v>
      </c>
      <c r="N92" s="94" t="s">
        <v>41</v>
      </c>
      <c r="O92" s="94" t="s">
        <v>166</v>
      </c>
      <c r="P92" s="94" t="s">
        <v>167</v>
      </c>
      <c r="Q92" s="94" t="s">
        <v>168</v>
      </c>
      <c r="R92" s="94" t="s">
        <v>169</v>
      </c>
      <c r="S92" s="94" t="s">
        <v>170</v>
      </c>
      <c r="T92" s="95" t="s">
        <v>171</v>
      </c>
      <c r="U92" s="188"/>
      <c r="V92" s="188"/>
      <c r="W92" s="188"/>
      <c r="X92" s="188"/>
      <c r="Y92" s="188"/>
      <c r="Z92" s="188"/>
      <c r="AA92" s="188"/>
      <c r="AB92" s="188"/>
      <c r="AC92" s="188"/>
      <c r="AD92" s="188"/>
      <c r="AE92" s="188"/>
    </row>
    <row r="93" s="2" customFormat="1" ht="22.8" customHeight="1">
      <c r="A93" s="39"/>
      <c r="B93" s="40"/>
      <c r="C93" s="100" t="s">
        <v>172</v>
      </c>
      <c r="D93" s="41"/>
      <c r="E93" s="41"/>
      <c r="F93" s="41"/>
      <c r="G93" s="41"/>
      <c r="H93" s="41"/>
      <c r="I93" s="41"/>
      <c r="J93" s="194">
        <f>BK93</f>
        <v>0</v>
      </c>
      <c r="K93" s="41"/>
      <c r="L93" s="45"/>
      <c r="M93" s="96"/>
      <c r="N93" s="195"/>
      <c r="O93" s="97"/>
      <c r="P93" s="196">
        <f>P94</f>
        <v>0</v>
      </c>
      <c r="Q93" s="97"/>
      <c r="R93" s="196">
        <f>R94</f>
        <v>1320.1428000000001</v>
      </c>
      <c r="S93" s="97"/>
      <c r="T93" s="197">
        <f>T94</f>
        <v>0</v>
      </c>
      <c r="U93" s="39"/>
      <c r="V93" s="39"/>
      <c r="W93" s="39"/>
      <c r="X93" s="39"/>
      <c r="Y93" s="39"/>
      <c r="Z93" s="39"/>
      <c r="AA93" s="39"/>
      <c r="AB93" s="39"/>
      <c r="AC93" s="39"/>
      <c r="AD93" s="39"/>
      <c r="AE93" s="39"/>
      <c r="AT93" s="18" t="s">
        <v>70</v>
      </c>
      <c r="AU93" s="18" t="s">
        <v>157</v>
      </c>
      <c r="BK93" s="198">
        <f>BK94</f>
        <v>0</v>
      </c>
    </row>
    <row r="94" s="12" customFormat="1" ht="25.92" customHeight="1">
      <c r="A94" s="12"/>
      <c r="B94" s="199"/>
      <c r="C94" s="200"/>
      <c r="D94" s="201" t="s">
        <v>70</v>
      </c>
      <c r="E94" s="202" t="s">
        <v>173</v>
      </c>
      <c r="F94" s="202" t="s">
        <v>174</v>
      </c>
      <c r="G94" s="200"/>
      <c r="H94" s="200"/>
      <c r="I94" s="203"/>
      <c r="J94" s="204">
        <f>BK94</f>
        <v>0</v>
      </c>
      <c r="K94" s="200"/>
      <c r="L94" s="205"/>
      <c r="M94" s="206"/>
      <c r="N94" s="207"/>
      <c r="O94" s="207"/>
      <c r="P94" s="208">
        <f>P95</f>
        <v>0</v>
      </c>
      <c r="Q94" s="207"/>
      <c r="R94" s="208">
        <f>R95</f>
        <v>1320.1428000000001</v>
      </c>
      <c r="S94" s="207"/>
      <c r="T94" s="209">
        <f>T95</f>
        <v>0</v>
      </c>
      <c r="U94" s="12"/>
      <c r="V94" s="12"/>
      <c r="W94" s="12"/>
      <c r="X94" s="12"/>
      <c r="Y94" s="12"/>
      <c r="Z94" s="12"/>
      <c r="AA94" s="12"/>
      <c r="AB94" s="12"/>
      <c r="AC94" s="12"/>
      <c r="AD94" s="12"/>
      <c r="AE94" s="12"/>
      <c r="AR94" s="210" t="s">
        <v>78</v>
      </c>
      <c r="AT94" s="211" t="s">
        <v>70</v>
      </c>
      <c r="AU94" s="211" t="s">
        <v>71</v>
      </c>
      <c r="AY94" s="210" t="s">
        <v>175</v>
      </c>
      <c r="BK94" s="212">
        <f>BK95</f>
        <v>0</v>
      </c>
    </row>
    <row r="95" s="12" customFormat="1" ht="22.8" customHeight="1">
      <c r="A95" s="12"/>
      <c r="B95" s="199"/>
      <c r="C95" s="200"/>
      <c r="D95" s="201" t="s">
        <v>70</v>
      </c>
      <c r="E95" s="213" t="s">
        <v>176</v>
      </c>
      <c r="F95" s="213" t="s">
        <v>177</v>
      </c>
      <c r="G95" s="200"/>
      <c r="H95" s="200"/>
      <c r="I95" s="203"/>
      <c r="J95" s="214">
        <f>BK95</f>
        <v>0</v>
      </c>
      <c r="K95" s="200"/>
      <c r="L95" s="205"/>
      <c r="M95" s="206"/>
      <c r="N95" s="207"/>
      <c r="O95" s="207"/>
      <c r="P95" s="208">
        <f>SUM(P96:P150)</f>
        <v>0</v>
      </c>
      <c r="Q95" s="207"/>
      <c r="R95" s="208">
        <f>SUM(R96:R150)</f>
        <v>1320.1428000000001</v>
      </c>
      <c r="S95" s="207"/>
      <c r="T95" s="209">
        <f>SUM(T96:T150)</f>
        <v>0</v>
      </c>
      <c r="U95" s="12"/>
      <c r="V95" s="12"/>
      <c r="W95" s="12"/>
      <c r="X95" s="12"/>
      <c r="Y95" s="12"/>
      <c r="Z95" s="12"/>
      <c r="AA95" s="12"/>
      <c r="AB95" s="12"/>
      <c r="AC95" s="12"/>
      <c r="AD95" s="12"/>
      <c r="AE95" s="12"/>
      <c r="AR95" s="210" t="s">
        <v>78</v>
      </c>
      <c r="AT95" s="211" t="s">
        <v>70</v>
      </c>
      <c r="AU95" s="211" t="s">
        <v>78</v>
      </c>
      <c r="AY95" s="210" t="s">
        <v>175</v>
      </c>
      <c r="BK95" s="212">
        <f>SUM(BK96:BK150)</f>
        <v>0</v>
      </c>
    </row>
    <row r="96" s="2" customFormat="1" ht="37.8" customHeight="1">
      <c r="A96" s="39"/>
      <c r="B96" s="40"/>
      <c r="C96" s="215" t="s">
        <v>78</v>
      </c>
      <c r="D96" s="215" t="s">
        <v>178</v>
      </c>
      <c r="E96" s="216" t="s">
        <v>179</v>
      </c>
      <c r="F96" s="217" t="s">
        <v>180</v>
      </c>
      <c r="G96" s="218" t="s">
        <v>181</v>
      </c>
      <c r="H96" s="219">
        <v>8.4369999999999994</v>
      </c>
      <c r="I96" s="220"/>
      <c r="J96" s="221">
        <f>ROUND(I96*H96,2)</f>
        <v>0</v>
      </c>
      <c r="K96" s="217" t="s">
        <v>182</v>
      </c>
      <c r="L96" s="45"/>
      <c r="M96" s="222" t="s">
        <v>19</v>
      </c>
      <c r="N96" s="223" t="s">
        <v>42</v>
      </c>
      <c r="O96" s="85"/>
      <c r="P96" s="224">
        <f>O96*H96</f>
        <v>0</v>
      </c>
      <c r="Q96" s="224">
        <v>0</v>
      </c>
      <c r="R96" s="224">
        <f>Q96*H96</f>
        <v>0</v>
      </c>
      <c r="S96" s="224">
        <v>0</v>
      </c>
      <c r="T96" s="225">
        <f>S96*H96</f>
        <v>0</v>
      </c>
      <c r="U96" s="39"/>
      <c r="V96" s="39"/>
      <c r="W96" s="39"/>
      <c r="X96" s="39"/>
      <c r="Y96" s="39"/>
      <c r="Z96" s="39"/>
      <c r="AA96" s="39"/>
      <c r="AB96" s="39"/>
      <c r="AC96" s="39"/>
      <c r="AD96" s="39"/>
      <c r="AE96" s="39"/>
      <c r="AR96" s="226" t="s">
        <v>118</v>
      </c>
      <c r="AT96" s="226" t="s">
        <v>178</v>
      </c>
      <c r="AU96" s="226" t="s">
        <v>80</v>
      </c>
      <c r="AY96" s="18" t="s">
        <v>175</v>
      </c>
      <c r="BE96" s="227">
        <f>IF(N96="základní",J96,0)</f>
        <v>0</v>
      </c>
      <c r="BF96" s="227">
        <f>IF(N96="snížená",J96,0)</f>
        <v>0</v>
      </c>
      <c r="BG96" s="227">
        <f>IF(N96="zákl. přenesená",J96,0)</f>
        <v>0</v>
      </c>
      <c r="BH96" s="227">
        <f>IF(N96="sníž. přenesená",J96,0)</f>
        <v>0</v>
      </c>
      <c r="BI96" s="227">
        <f>IF(N96="nulová",J96,0)</f>
        <v>0</v>
      </c>
      <c r="BJ96" s="18" t="s">
        <v>78</v>
      </c>
      <c r="BK96" s="227">
        <f>ROUND(I96*H96,2)</f>
        <v>0</v>
      </c>
      <c r="BL96" s="18" t="s">
        <v>118</v>
      </c>
      <c r="BM96" s="226" t="s">
        <v>183</v>
      </c>
    </row>
    <row r="97" s="13" customFormat="1">
      <c r="A97" s="13"/>
      <c r="B97" s="228"/>
      <c r="C97" s="229"/>
      <c r="D97" s="230" t="s">
        <v>184</v>
      </c>
      <c r="E97" s="231" t="s">
        <v>19</v>
      </c>
      <c r="F97" s="232" t="s">
        <v>185</v>
      </c>
      <c r="G97" s="229"/>
      <c r="H97" s="233">
        <v>3.0369999999999999</v>
      </c>
      <c r="I97" s="234"/>
      <c r="J97" s="229"/>
      <c r="K97" s="229"/>
      <c r="L97" s="235"/>
      <c r="M97" s="236"/>
      <c r="N97" s="237"/>
      <c r="O97" s="237"/>
      <c r="P97" s="237"/>
      <c r="Q97" s="237"/>
      <c r="R97" s="237"/>
      <c r="S97" s="237"/>
      <c r="T97" s="238"/>
      <c r="U97" s="13"/>
      <c r="V97" s="13"/>
      <c r="W97" s="13"/>
      <c r="X97" s="13"/>
      <c r="Y97" s="13"/>
      <c r="Z97" s="13"/>
      <c r="AA97" s="13"/>
      <c r="AB97" s="13"/>
      <c r="AC97" s="13"/>
      <c r="AD97" s="13"/>
      <c r="AE97" s="13"/>
      <c r="AT97" s="239" t="s">
        <v>184</v>
      </c>
      <c r="AU97" s="239" t="s">
        <v>80</v>
      </c>
      <c r="AV97" s="13" t="s">
        <v>80</v>
      </c>
      <c r="AW97" s="13" t="s">
        <v>32</v>
      </c>
      <c r="AX97" s="13" t="s">
        <v>71</v>
      </c>
      <c r="AY97" s="239" t="s">
        <v>175</v>
      </c>
    </row>
    <row r="98" s="13" customFormat="1">
      <c r="A98" s="13"/>
      <c r="B98" s="228"/>
      <c r="C98" s="229"/>
      <c r="D98" s="230" t="s">
        <v>184</v>
      </c>
      <c r="E98" s="231" t="s">
        <v>19</v>
      </c>
      <c r="F98" s="232" t="s">
        <v>186</v>
      </c>
      <c r="G98" s="229"/>
      <c r="H98" s="233">
        <v>0.20000000000000001</v>
      </c>
      <c r="I98" s="234"/>
      <c r="J98" s="229"/>
      <c r="K98" s="229"/>
      <c r="L98" s="235"/>
      <c r="M98" s="236"/>
      <c r="N98" s="237"/>
      <c r="O98" s="237"/>
      <c r="P98" s="237"/>
      <c r="Q98" s="237"/>
      <c r="R98" s="237"/>
      <c r="S98" s="237"/>
      <c r="T98" s="238"/>
      <c r="U98" s="13"/>
      <c r="V98" s="13"/>
      <c r="W98" s="13"/>
      <c r="X98" s="13"/>
      <c r="Y98" s="13"/>
      <c r="Z98" s="13"/>
      <c r="AA98" s="13"/>
      <c r="AB98" s="13"/>
      <c r="AC98" s="13"/>
      <c r="AD98" s="13"/>
      <c r="AE98" s="13"/>
      <c r="AT98" s="239" t="s">
        <v>184</v>
      </c>
      <c r="AU98" s="239" t="s">
        <v>80</v>
      </c>
      <c r="AV98" s="13" t="s">
        <v>80</v>
      </c>
      <c r="AW98" s="13" t="s">
        <v>32</v>
      </c>
      <c r="AX98" s="13" t="s">
        <v>71</v>
      </c>
      <c r="AY98" s="239" t="s">
        <v>175</v>
      </c>
    </row>
    <row r="99" s="13" customFormat="1">
      <c r="A99" s="13"/>
      <c r="B99" s="228"/>
      <c r="C99" s="229"/>
      <c r="D99" s="230" t="s">
        <v>184</v>
      </c>
      <c r="E99" s="231" t="s">
        <v>19</v>
      </c>
      <c r="F99" s="232" t="s">
        <v>187</v>
      </c>
      <c r="G99" s="229"/>
      <c r="H99" s="233">
        <v>2.75</v>
      </c>
      <c r="I99" s="234"/>
      <c r="J99" s="229"/>
      <c r="K99" s="229"/>
      <c r="L99" s="235"/>
      <c r="M99" s="236"/>
      <c r="N99" s="237"/>
      <c r="O99" s="237"/>
      <c r="P99" s="237"/>
      <c r="Q99" s="237"/>
      <c r="R99" s="237"/>
      <c r="S99" s="237"/>
      <c r="T99" s="238"/>
      <c r="U99" s="13"/>
      <c r="V99" s="13"/>
      <c r="W99" s="13"/>
      <c r="X99" s="13"/>
      <c r="Y99" s="13"/>
      <c r="Z99" s="13"/>
      <c r="AA99" s="13"/>
      <c r="AB99" s="13"/>
      <c r="AC99" s="13"/>
      <c r="AD99" s="13"/>
      <c r="AE99" s="13"/>
      <c r="AT99" s="239" t="s">
        <v>184</v>
      </c>
      <c r="AU99" s="239" t="s">
        <v>80</v>
      </c>
      <c r="AV99" s="13" t="s">
        <v>80</v>
      </c>
      <c r="AW99" s="13" t="s">
        <v>32</v>
      </c>
      <c r="AX99" s="13" t="s">
        <v>71</v>
      </c>
      <c r="AY99" s="239" t="s">
        <v>175</v>
      </c>
    </row>
    <row r="100" s="13" customFormat="1">
      <c r="A100" s="13"/>
      <c r="B100" s="228"/>
      <c r="C100" s="229"/>
      <c r="D100" s="230" t="s">
        <v>184</v>
      </c>
      <c r="E100" s="231" t="s">
        <v>19</v>
      </c>
      <c r="F100" s="232" t="s">
        <v>188</v>
      </c>
      <c r="G100" s="229"/>
      <c r="H100" s="233">
        <v>1.3</v>
      </c>
      <c r="I100" s="234"/>
      <c r="J100" s="229"/>
      <c r="K100" s="229"/>
      <c r="L100" s="235"/>
      <c r="M100" s="236"/>
      <c r="N100" s="237"/>
      <c r="O100" s="237"/>
      <c r="P100" s="237"/>
      <c r="Q100" s="237"/>
      <c r="R100" s="237"/>
      <c r="S100" s="237"/>
      <c r="T100" s="238"/>
      <c r="U100" s="13"/>
      <c r="V100" s="13"/>
      <c r="W100" s="13"/>
      <c r="X100" s="13"/>
      <c r="Y100" s="13"/>
      <c r="Z100" s="13"/>
      <c r="AA100" s="13"/>
      <c r="AB100" s="13"/>
      <c r="AC100" s="13"/>
      <c r="AD100" s="13"/>
      <c r="AE100" s="13"/>
      <c r="AT100" s="239" t="s">
        <v>184</v>
      </c>
      <c r="AU100" s="239" t="s">
        <v>80</v>
      </c>
      <c r="AV100" s="13" t="s">
        <v>80</v>
      </c>
      <c r="AW100" s="13" t="s">
        <v>32</v>
      </c>
      <c r="AX100" s="13" t="s">
        <v>71</v>
      </c>
      <c r="AY100" s="239" t="s">
        <v>175</v>
      </c>
    </row>
    <row r="101" s="13" customFormat="1">
      <c r="A101" s="13"/>
      <c r="B101" s="228"/>
      <c r="C101" s="229"/>
      <c r="D101" s="230" t="s">
        <v>184</v>
      </c>
      <c r="E101" s="231" t="s">
        <v>19</v>
      </c>
      <c r="F101" s="232" t="s">
        <v>189</v>
      </c>
      <c r="G101" s="229"/>
      <c r="H101" s="233">
        <v>1.1499999999999999</v>
      </c>
      <c r="I101" s="234"/>
      <c r="J101" s="229"/>
      <c r="K101" s="229"/>
      <c r="L101" s="235"/>
      <c r="M101" s="236"/>
      <c r="N101" s="237"/>
      <c r="O101" s="237"/>
      <c r="P101" s="237"/>
      <c r="Q101" s="237"/>
      <c r="R101" s="237"/>
      <c r="S101" s="237"/>
      <c r="T101" s="238"/>
      <c r="U101" s="13"/>
      <c r="V101" s="13"/>
      <c r="W101" s="13"/>
      <c r="X101" s="13"/>
      <c r="Y101" s="13"/>
      <c r="Z101" s="13"/>
      <c r="AA101" s="13"/>
      <c r="AB101" s="13"/>
      <c r="AC101" s="13"/>
      <c r="AD101" s="13"/>
      <c r="AE101" s="13"/>
      <c r="AT101" s="239" t="s">
        <v>184</v>
      </c>
      <c r="AU101" s="239" t="s">
        <v>80</v>
      </c>
      <c r="AV101" s="13" t="s">
        <v>80</v>
      </c>
      <c r="AW101" s="13" t="s">
        <v>32</v>
      </c>
      <c r="AX101" s="13" t="s">
        <v>71</v>
      </c>
      <c r="AY101" s="239" t="s">
        <v>175</v>
      </c>
    </row>
    <row r="102" s="14" customFormat="1">
      <c r="A102" s="14"/>
      <c r="B102" s="240"/>
      <c r="C102" s="241"/>
      <c r="D102" s="230" t="s">
        <v>184</v>
      </c>
      <c r="E102" s="242" t="s">
        <v>19</v>
      </c>
      <c r="F102" s="243" t="s">
        <v>190</v>
      </c>
      <c r="G102" s="241"/>
      <c r="H102" s="244">
        <v>8.4369999999999994</v>
      </c>
      <c r="I102" s="245"/>
      <c r="J102" s="241"/>
      <c r="K102" s="241"/>
      <c r="L102" s="246"/>
      <c r="M102" s="247"/>
      <c r="N102" s="248"/>
      <c r="O102" s="248"/>
      <c r="P102" s="248"/>
      <c r="Q102" s="248"/>
      <c r="R102" s="248"/>
      <c r="S102" s="248"/>
      <c r="T102" s="249"/>
      <c r="U102" s="14"/>
      <c r="V102" s="14"/>
      <c r="W102" s="14"/>
      <c r="X102" s="14"/>
      <c r="Y102" s="14"/>
      <c r="Z102" s="14"/>
      <c r="AA102" s="14"/>
      <c r="AB102" s="14"/>
      <c r="AC102" s="14"/>
      <c r="AD102" s="14"/>
      <c r="AE102" s="14"/>
      <c r="AT102" s="250" t="s">
        <v>184</v>
      </c>
      <c r="AU102" s="250" t="s">
        <v>80</v>
      </c>
      <c r="AV102" s="14" t="s">
        <v>118</v>
      </c>
      <c r="AW102" s="14" t="s">
        <v>32</v>
      </c>
      <c r="AX102" s="14" t="s">
        <v>78</v>
      </c>
      <c r="AY102" s="250" t="s">
        <v>175</v>
      </c>
    </row>
    <row r="103" s="2" customFormat="1" ht="24.15" customHeight="1">
      <c r="A103" s="39"/>
      <c r="B103" s="40"/>
      <c r="C103" s="215" t="s">
        <v>80</v>
      </c>
      <c r="D103" s="215" t="s">
        <v>178</v>
      </c>
      <c r="E103" s="216" t="s">
        <v>191</v>
      </c>
      <c r="F103" s="217" t="s">
        <v>192</v>
      </c>
      <c r="G103" s="218" t="s">
        <v>181</v>
      </c>
      <c r="H103" s="219">
        <v>7.2869999999999999</v>
      </c>
      <c r="I103" s="220"/>
      <c r="J103" s="221">
        <f>ROUND(I103*H103,2)</f>
        <v>0</v>
      </c>
      <c r="K103" s="217" t="s">
        <v>182</v>
      </c>
      <c r="L103" s="45"/>
      <c r="M103" s="222" t="s">
        <v>19</v>
      </c>
      <c r="N103" s="223" t="s">
        <v>42</v>
      </c>
      <c r="O103" s="85"/>
      <c r="P103" s="224">
        <f>O103*H103</f>
        <v>0</v>
      </c>
      <c r="Q103" s="224">
        <v>0</v>
      </c>
      <c r="R103" s="224">
        <f>Q103*H103</f>
        <v>0</v>
      </c>
      <c r="S103" s="224">
        <v>0</v>
      </c>
      <c r="T103" s="225">
        <f>S103*H103</f>
        <v>0</v>
      </c>
      <c r="U103" s="39"/>
      <c r="V103" s="39"/>
      <c r="W103" s="39"/>
      <c r="X103" s="39"/>
      <c r="Y103" s="39"/>
      <c r="Z103" s="39"/>
      <c r="AA103" s="39"/>
      <c r="AB103" s="39"/>
      <c r="AC103" s="39"/>
      <c r="AD103" s="39"/>
      <c r="AE103" s="39"/>
      <c r="AR103" s="226" t="s">
        <v>118</v>
      </c>
      <c r="AT103" s="226" t="s">
        <v>178</v>
      </c>
      <c r="AU103" s="226" t="s">
        <v>80</v>
      </c>
      <c r="AY103" s="18" t="s">
        <v>175</v>
      </c>
      <c r="BE103" s="227">
        <f>IF(N103="základní",J103,0)</f>
        <v>0</v>
      </c>
      <c r="BF103" s="227">
        <f>IF(N103="snížená",J103,0)</f>
        <v>0</v>
      </c>
      <c r="BG103" s="227">
        <f>IF(N103="zákl. přenesená",J103,0)</f>
        <v>0</v>
      </c>
      <c r="BH103" s="227">
        <f>IF(N103="sníž. přenesená",J103,0)</f>
        <v>0</v>
      </c>
      <c r="BI103" s="227">
        <f>IF(N103="nulová",J103,0)</f>
        <v>0</v>
      </c>
      <c r="BJ103" s="18" t="s">
        <v>78</v>
      </c>
      <c r="BK103" s="227">
        <f>ROUND(I103*H103,2)</f>
        <v>0</v>
      </c>
      <c r="BL103" s="18" t="s">
        <v>118</v>
      </c>
      <c r="BM103" s="226" t="s">
        <v>193</v>
      </c>
    </row>
    <row r="104" s="2" customFormat="1" ht="37.8" customHeight="1">
      <c r="A104" s="39"/>
      <c r="B104" s="40"/>
      <c r="C104" s="215" t="s">
        <v>87</v>
      </c>
      <c r="D104" s="215" t="s">
        <v>178</v>
      </c>
      <c r="E104" s="216" t="s">
        <v>194</v>
      </c>
      <c r="F104" s="217" t="s">
        <v>195</v>
      </c>
      <c r="G104" s="218" t="s">
        <v>196</v>
      </c>
      <c r="H104" s="219">
        <v>825</v>
      </c>
      <c r="I104" s="220"/>
      <c r="J104" s="221">
        <f>ROUND(I104*H104,2)</f>
        <v>0</v>
      </c>
      <c r="K104" s="217" t="s">
        <v>182</v>
      </c>
      <c r="L104" s="45"/>
      <c r="M104" s="222" t="s">
        <v>19</v>
      </c>
      <c r="N104" s="223" t="s">
        <v>42</v>
      </c>
      <c r="O104" s="85"/>
      <c r="P104" s="224">
        <f>O104*H104</f>
        <v>0</v>
      </c>
      <c r="Q104" s="224">
        <v>0</v>
      </c>
      <c r="R104" s="224">
        <f>Q104*H104</f>
        <v>0</v>
      </c>
      <c r="S104" s="224">
        <v>0</v>
      </c>
      <c r="T104" s="225">
        <f>S104*H104</f>
        <v>0</v>
      </c>
      <c r="U104" s="39"/>
      <c r="V104" s="39"/>
      <c r="W104" s="39"/>
      <c r="X104" s="39"/>
      <c r="Y104" s="39"/>
      <c r="Z104" s="39"/>
      <c r="AA104" s="39"/>
      <c r="AB104" s="39"/>
      <c r="AC104" s="39"/>
      <c r="AD104" s="39"/>
      <c r="AE104" s="39"/>
      <c r="AR104" s="226" t="s">
        <v>118</v>
      </c>
      <c r="AT104" s="226" t="s">
        <v>178</v>
      </c>
      <c r="AU104" s="226" t="s">
        <v>80</v>
      </c>
      <c r="AY104" s="18" t="s">
        <v>175</v>
      </c>
      <c r="BE104" s="227">
        <f>IF(N104="základní",J104,0)</f>
        <v>0</v>
      </c>
      <c r="BF104" s="227">
        <f>IF(N104="snížená",J104,0)</f>
        <v>0</v>
      </c>
      <c r="BG104" s="227">
        <f>IF(N104="zákl. přenesená",J104,0)</f>
        <v>0</v>
      </c>
      <c r="BH104" s="227">
        <f>IF(N104="sníž. přenesená",J104,0)</f>
        <v>0</v>
      </c>
      <c r="BI104" s="227">
        <f>IF(N104="nulová",J104,0)</f>
        <v>0</v>
      </c>
      <c r="BJ104" s="18" t="s">
        <v>78</v>
      </c>
      <c r="BK104" s="227">
        <f>ROUND(I104*H104,2)</f>
        <v>0</v>
      </c>
      <c r="BL104" s="18" t="s">
        <v>118</v>
      </c>
      <c r="BM104" s="226" t="s">
        <v>197</v>
      </c>
    </row>
    <row r="105" s="13" customFormat="1">
      <c r="A105" s="13"/>
      <c r="B105" s="228"/>
      <c r="C105" s="229"/>
      <c r="D105" s="230" t="s">
        <v>184</v>
      </c>
      <c r="E105" s="231" t="s">
        <v>19</v>
      </c>
      <c r="F105" s="232" t="s">
        <v>198</v>
      </c>
      <c r="G105" s="229"/>
      <c r="H105" s="233">
        <v>825</v>
      </c>
      <c r="I105" s="234"/>
      <c r="J105" s="229"/>
      <c r="K105" s="229"/>
      <c r="L105" s="235"/>
      <c r="M105" s="236"/>
      <c r="N105" s="237"/>
      <c r="O105" s="237"/>
      <c r="P105" s="237"/>
      <c r="Q105" s="237"/>
      <c r="R105" s="237"/>
      <c r="S105" s="237"/>
      <c r="T105" s="238"/>
      <c r="U105" s="13"/>
      <c r="V105" s="13"/>
      <c r="W105" s="13"/>
      <c r="X105" s="13"/>
      <c r="Y105" s="13"/>
      <c r="Z105" s="13"/>
      <c r="AA105" s="13"/>
      <c r="AB105" s="13"/>
      <c r="AC105" s="13"/>
      <c r="AD105" s="13"/>
      <c r="AE105" s="13"/>
      <c r="AT105" s="239" t="s">
        <v>184</v>
      </c>
      <c r="AU105" s="239" t="s">
        <v>80</v>
      </c>
      <c r="AV105" s="13" t="s">
        <v>80</v>
      </c>
      <c r="AW105" s="13" t="s">
        <v>32</v>
      </c>
      <c r="AX105" s="13" t="s">
        <v>78</v>
      </c>
      <c r="AY105" s="239" t="s">
        <v>175</v>
      </c>
    </row>
    <row r="106" s="2" customFormat="1" ht="16.5" customHeight="1">
      <c r="A106" s="39"/>
      <c r="B106" s="40"/>
      <c r="C106" s="251" t="s">
        <v>118</v>
      </c>
      <c r="D106" s="251" t="s">
        <v>199</v>
      </c>
      <c r="E106" s="252" t="s">
        <v>200</v>
      </c>
      <c r="F106" s="253" t="s">
        <v>201</v>
      </c>
      <c r="G106" s="254" t="s">
        <v>202</v>
      </c>
      <c r="H106" s="255">
        <v>1320</v>
      </c>
      <c r="I106" s="256"/>
      <c r="J106" s="257">
        <f>ROUND(I106*H106,2)</f>
        <v>0</v>
      </c>
      <c r="K106" s="253" t="s">
        <v>182</v>
      </c>
      <c r="L106" s="258"/>
      <c r="M106" s="259" t="s">
        <v>19</v>
      </c>
      <c r="N106" s="260" t="s">
        <v>42</v>
      </c>
      <c r="O106" s="85"/>
      <c r="P106" s="224">
        <f>O106*H106</f>
        <v>0</v>
      </c>
      <c r="Q106" s="224">
        <v>1</v>
      </c>
      <c r="R106" s="224">
        <f>Q106*H106</f>
        <v>1320</v>
      </c>
      <c r="S106" s="224">
        <v>0</v>
      </c>
      <c r="T106" s="225">
        <f>S106*H106</f>
        <v>0</v>
      </c>
      <c r="U106" s="39"/>
      <c r="V106" s="39"/>
      <c r="W106" s="39"/>
      <c r="X106" s="39"/>
      <c r="Y106" s="39"/>
      <c r="Z106" s="39"/>
      <c r="AA106" s="39"/>
      <c r="AB106" s="39"/>
      <c r="AC106" s="39"/>
      <c r="AD106" s="39"/>
      <c r="AE106" s="39"/>
      <c r="AR106" s="226" t="s">
        <v>203</v>
      </c>
      <c r="AT106" s="226" t="s">
        <v>199</v>
      </c>
      <c r="AU106" s="226" t="s">
        <v>80</v>
      </c>
      <c r="AY106" s="18" t="s">
        <v>175</v>
      </c>
      <c r="BE106" s="227">
        <f>IF(N106="základní",J106,0)</f>
        <v>0</v>
      </c>
      <c r="BF106" s="227">
        <f>IF(N106="snížená",J106,0)</f>
        <v>0</v>
      </c>
      <c r="BG106" s="227">
        <f>IF(N106="zákl. přenesená",J106,0)</f>
        <v>0</v>
      </c>
      <c r="BH106" s="227">
        <f>IF(N106="sníž. přenesená",J106,0)</f>
        <v>0</v>
      </c>
      <c r="BI106" s="227">
        <f>IF(N106="nulová",J106,0)</f>
        <v>0</v>
      </c>
      <c r="BJ106" s="18" t="s">
        <v>78</v>
      </c>
      <c r="BK106" s="227">
        <f>ROUND(I106*H106,2)</f>
        <v>0</v>
      </c>
      <c r="BL106" s="18" t="s">
        <v>118</v>
      </c>
      <c r="BM106" s="226" t="s">
        <v>204</v>
      </c>
    </row>
    <row r="107" s="13" customFormat="1">
      <c r="A107" s="13"/>
      <c r="B107" s="228"/>
      <c r="C107" s="229"/>
      <c r="D107" s="230" t="s">
        <v>184</v>
      </c>
      <c r="E107" s="231" t="s">
        <v>19</v>
      </c>
      <c r="F107" s="232" t="s">
        <v>205</v>
      </c>
      <c r="G107" s="229"/>
      <c r="H107" s="233">
        <v>1320</v>
      </c>
      <c r="I107" s="234"/>
      <c r="J107" s="229"/>
      <c r="K107" s="229"/>
      <c r="L107" s="235"/>
      <c r="M107" s="236"/>
      <c r="N107" s="237"/>
      <c r="O107" s="237"/>
      <c r="P107" s="237"/>
      <c r="Q107" s="237"/>
      <c r="R107" s="237"/>
      <c r="S107" s="237"/>
      <c r="T107" s="238"/>
      <c r="U107" s="13"/>
      <c r="V107" s="13"/>
      <c r="W107" s="13"/>
      <c r="X107" s="13"/>
      <c r="Y107" s="13"/>
      <c r="Z107" s="13"/>
      <c r="AA107" s="13"/>
      <c r="AB107" s="13"/>
      <c r="AC107" s="13"/>
      <c r="AD107" s="13"/>
      <c r="AE107" s="13"/>
      <c r="AT107" s="239" t="s">
        <v>184</v>
      </c>
      <c r="AU107" s="239" t="s">
        <v>80</v>
      </c>
      <c r="AV107" s="13" t="s">
        <v>80</v>
      </c>
      <c r="AW107" s="13" t="s">
        <v>32</v>
      </c>
      <c r="AX107" s="13" t="s">
        <v>78</v>
      </c>
      <c r="AY107" s="239" t="s">
        <v>175</v>
      </c>
    </row>
    <row r="108" s="2" customFormat="1" ht="78" customHeight="1">
      <c r="A108" s="39"/>
      <c r="B108" s="40"/>
      <c r="C108" s="215" t="s">
        <v>176</v>
      </c>
      <c r="D108" s="215" t="s">
        <v>178</v>
      </c>
      <c r="E108" s="216" t="s">
        <v>206</v>
      </c>
      <c r="F108" s="217" t="s">
        <v>207</v>
      </c>
      <c r="G108" s="218" t="s">
        <v>202</v>
      </c>
      <c r="H108" s="219">
        <v>1320</v>
      </c>
      <c r="I108" s="220"/>
      <c r="J108" s="221">
        <f>ROUND(I108*H108,2)</f>
        <v>0</v>
      </c>
      <c r="K108" s="217" t="s">
        <v>182</v>
      </c>
      <c r="L108" s="45"/>
      <c r="M108" s="222" t="s">
        <v>19</v>
      </c>
      <c r="N108" s="223" t="s">
        <v>42</v>
      </c>
      <c r="O108" s="85"/>
      <c r="P108" s="224">
        <f>O108*H108</f>
        <v>0</v>
      </c>
      <c r="Q108" s="224">
        <v>0</v>
      </c>
      <c r="R108" s="224">
        <f>Q108*H108</f>
        <v>0</v>
      </c>
      <c r="S108" s="224">
        <v>0</v>
      </c>
      <c r="T108" s="225">
        <f>S108*H108</f>
        <v>0</v>
      </c>
      <c r="U108" s="39"/>
      <c r="V108" s="39"/>
      <c r="W108" s="39"/>
      <c r="X108" s="39"/>
      <c r="Y108" s="39"/>
      <c r="Z108" s="39"/>
      <c r="AA108" s="39"/>
      <c r="AB108" s="39"/>
      <c r="AC108" s="39"/>
      <c r="AD108" s="39"/>
      <c r="AE108" s="39"/>
      <c r="AR108" s="226" t="s">
        <v>118</v>
      </c>
      <c r="AT108" s="226" t="s">
        <v>178</v>
      </c>
      <c r="AU108" s="226" t="s">
        <v>80</v>
      </c>
      <c r="AY108" s="18" t="s">
        <v>175</v>
      </c>
      <c r="BE108" s="227">
        <f>IF(N108="základní",J108,0)</f>
        <v>0</v>
      </c>
      <c r="BF108" s="227">
        <f>IF(N108="snížená",J108,0)</f>
        <v>0</v>
      </c>
      <c r="BG108" s="227">
        <f>IF(N108="zákl. přenesená",J108,0)</f>
        <v>0</v>
      </c>
      <c r="BH108" s="227">
        <f>IF(N108="sníž. přenesená",J108,0)</f>
        <v>0</v>
      </c>
      <c r="BI108" s="227">
        <f>IF(N108="nulová",J108,0)</f>
        <v>0</v>
      </c>
      <c r="BJ108" s="18" t="s">
        <v>78</v>
      </c>
      <c r="BK108" s="227">
        <f>ROUND(I108*H108,2)</f>
        <v>0</v>
      </c>
      <c r="BL108" s="18" t="s">
        <v>118</v>
      </c>
      <c r="BM108" s="226" t="s">
        <v>208</v>
      </c>
    </row>
    <row r="109" s="2" customFormat="1" ht="37.8" customHeight="1">
      <c r="A109" s="39"/>
      <c r="B109" s="40"/>
      <c r="C109" s="215" t="s">
        <v>209</v>
      </c>
      <c r="D109" s="215" t="s">
        <v>178</v>
      </c>
      <c r="E109" s="216" t="s">
        <v>210</v>
      </c>
      <c r="F109" s="217" t="s">
        <v>211</v>
      </c>
      <c r="G109" s="218" t="s">
        <v>212</v>
      </c>
      <c r="H109" s="219">
        <v>250</v>
      </c>
      <c r="I109" s="220"/>
      <c r="J109" s="221">
        <f>ROUND(I109*H109,2)</f>
        <v>0</v>
      </c>
      <c r="K109" s="217" t="s">
        <v>182</v>
      </c>
      <c r="L109" s="45"/>
      <c r="M109" s="222" t="s">
        <v>19</v>
      </c>
      <c r="N109" s="223" t="s">
        <v>42</v>
      </c>
      <c r="O109" s="85"/>
      <c r="P109" s="224">
        <f>O109*H109</f>
        <v>0</v>
      </c>
      <c r="Q109" s="224">
        <v>0</v>
      </c>
      <c r="R109" s="224">
        <f>Q109*H109</f>
        <v>0</v>
      </c>
      <c r="S109" s="224">
        <v>0</v>
      </c>
      <c r="T109" s="225">
        <f>S109*H109</f>
        <v>0</v>
      </c>
      <c r="U109" s="39"/>
      <c r="V109" s="39"/>
      <c r="W109" s="39"/>
      <c r="X109" s="39"/>
      <c r="Y109" s="39"/>
      <c r="Z109" s="39"/>
      <c r="AA109" s="39"/>
      <c r="AB109" s="39"/>
      <c r="AC109" s="39"/>
      <c r="AD109" s="39"/>
      <c r="AE109" s="39"/>
      <c r="AR109" s="226" t="s">
        <v>118</v>
      </c>
      <c r="AT109" s="226" t="s">
        <v>178</v>
      </c>
      <c r="AU109" s="226" t="s">
        <v>80</v>
      </c>
      <c r="AY109" s="18" t="s">
        <v>175</v>
      </c>
      <c r="BE109" s="227">
        <f>IF(N109="základní",J109,0)</f>
        <v>0</v>
      </c>
      <c r="BF109" s="227">
        <f>IF(N109="snížená",J109,0)</f>
        <v>0</v>
      </c>
      <c r="BG109" s="227">
        <f>IF(N109="zákl. přenesená",J109,0)</f>
        <v>0</v>
      </c>
      <c r="BH109" s="227">
        <f>IF(N109="sníž. přenesená",J109,0)</f>
        <v>0</v>
      </c>
      <c r="BI109" s="227">
        <f>IF(N109="nulová",J109,0)</f>
        <v>0</v>
      </c>
      <c r="BJ109" s="18" t="s">
        <v>78</v>
      </c>
      <c r="BK109" s="227">
        <f>ROUND(I109*H109,2)</f>
        <v>0</v>
      </c>
      <c r="BL109" s="18" t="s">
        <v>118</v>
      </c>
      <c r="BM109" s="226" t="s">
        <v>213</v>
      </c>
    </row>
    <row r="110" s="2" customFormat="1" ht="33" customHeight="1">
      <c r="A110" s="39"/>
      <c r="B110" s="40"/>
      <c r="C110" s="215" t="s">
        <v>214</v>
      </c>
      <c r="D110" s="215" t="s">
        <v>178</v>
      </c>
      <c r="E110" s="216" t="s">
        <v>215</v>
      </c>
      <c r="F110" s="217" t="s">
        <v>216</v>
      </c>
      <c r="G110" s="218" t="s">
        <v>212</v>
      </c>
      <c r="H110" s="219">
        <v>16.899999999999999</v>
      </c>
      <c r="I110" s="220"/>
      <c r="J110" s="221">
        <f>ROUND(I110*H110,2)</f>
        <v>0</v>
      </c>
      <c r="K110" s="217" t="s">
        <v>182</v>
      </c>
      <c r="L110" s="45"/>
      <c r="M110" s="222" t="s">
        <v>19</v>
      </c>
      <c r="N110" s="223" t="s">
        <v>42</v>
      </c>
      <c r="O110" s="85"/>
      <c r="P110" s="224">
        <f>O110*H110</f>
        <v>0</v>
      </c>
      <c r="Q110" s="224">
        <v>0</v>
      </c>
      <c r="R110" s="224">
        <f>Q110*H110</f>
        <v>0</v>
      </c>
      <c r="S110" s="224">
        <v>0</v>
      </c>
      <c r="T110" s="225">
        <f>S110*H110</f>
        <v>0</v>
      </c>
      <c r="U110" s="39"/>
      <c r="V110" s="39"/>
      <c r="W110" s="39"/>
      <c r="X110" s="39"/>
      <c r="Y110" s="39"/>
      <c r="Z110" s="39"/>
      <c r="AA110" s="39"/>
      <c r="AB110" s="39"/>
      <c r="AC110" s="39"/>
      <c r="AD110" s="39"/>
      <c r="AE110" s="39"/>
      <c r="AR110" s="226" t="s">
        <v>118</v>
      </c>
      <c r="AT110" s="226" t="s">
        <v>178</v>
      </c>
      <c r="AU110" s="226" t="s">
        <v>80</v>
      </c>
      <c r="AY110" s="18" t="s">
        <v>175</v>
      </c>
      <c r="BE110" s="227">
        <f>IF(N110="základní",J110,0)</f>
        <v>0</v>
      </c>
      <c r="BF110" s="227">
        <f>IF(N110="snížená",J110,0)</f>
        <v>0</v>
      </c>
      <c r="BG110" s="227">
        <f>IF(N110="zákl. přenesená",J110,0)</f>
        <v>0</v>
      </c>
      <c r="BH110" s="227">
        <f>IF(N110="sníž. přenesená",J110,0)</f>
        <v>0</v>
      </c>
      <c r="BI110" s="227">
        <f>IF(N110="nulová",J110,0)</f>
        <v>0</v>
      </c>
      <c r="BJ110" s="18" t="s">
        <v>78</v>
      </c>
      <c r="BK110" s="227">
        <f>ROUND(I110*H110,2)</f>
        <v>0</v>
      </c>
      <c r="BL110" s="18" t="s">
        <v>118</v>
      </c>
      <c r="BM110" s="226" t="s">
        <v>217</v>
      </c>
    </row>
    <row r="111" s="13" customFormat="1">
      <c r="A111" s="13"/>
      <c r="B111" s="228"/>
      <c r="C111" s="229"/>
      <c r="D111" s="230" t="s">
        <v>184</v>
      </c>
      <c r="E111" s="231" t="s">
        <v>19</v>
      </c>
      <c r="F111" s="232" t="s">
        <v>218</v>
      </c>
      <c r="G111" s="229"/>
      <c r="H111" s="233">
        <v>8.4000000000000004</v>
      </c>
      <c r="I111" s="234"/>
      <c r="J111" s="229"/>
      <c r="K111" s="229"/>
      <c r="L111" s="235"/>
      <c r="M111" s="236"/>
      <c r="N111" s="237"/>
      <c r="O111" s="237"/>
      <c r="P111" s="237"/>
      <c r="Q111" s="237"/>
      <c r="R111" s="237"/>
      <c r="S111" s="237"/>
      <c r="T111" s="238"/>
      <c r="U111" s="13"/>
      <c r="V111" s="13"/>
      <c r="W111" s="13"/>
      <c r="X111" s="13"/>
      <c r="Y111" s="13"/>
      <c r="Z111" s="13"/>
      <c r="AA111" s="13"/>
      <c r="AB111" s="13"/>
      <c r="AC111" s="13"/>
      <c r="AD111" s="13"/>
      <c r="AE111" s="13"/>
      <c r="AT111" s="239" t="s">
        <v>184</v>
      </c>
      <c r="AU111" s="239" t="s">
        <v>80</v>
      </c>
      <c r="AV111" s="13" t="s">
        <v>80</v>
      </c>
      <c r="AW111" s="13" t="s">
        <v>32</v>
      </c>
      <c r="AX111" s="13" t="s">
        <v>71</v>
      </c>
      <c r="AY111" s="239" t="s">
        <v>175</v>
      </c>
    </row>
    <row r="112" s="13" customFormat="1">
      <c r="A112" s="13"/>
      <c r="B112" s="228"/>
      <c r="C112" s="229"/>
      <c r="D112" s="230" t="s">
        <v>184</v>
      </c>
      <c r="E112" s="231" t="s">
        <v>19</v>
      </c>
      <c r="F112" s="232" t="s">
        <v>219</v>
      </c>
      <c r="G112" s="229"/>
      <c r="H112" s="233">
        <v>8.5</v>
      </c>
      <c r="I112" s="234"/>
      <c r="J112" s="229"/>
      <c r="K112" s="229"/>
      <c r="L112" s="235"/>
      <c r="M112" s="236"/>
      <c r="N112" s="237"/>
      <c r="O112" s="237"/>
      <c r="P112" s="237"/>
      <c r="Q112" s="237"/>
      <c r="R112" s="237"/>
      <c r="S112" s="237"/>
      <c r="T112" s="238"/>
      <c r="U112" s="13"/>
      <c r="V112" s="13"/>
      <c r="W112" s="13"/>
      <c r="X112" s="13"/>
      <c r="Y112" s="13"/>
      <c r="Z112" s="13"/>
      <c r="AA112" s="13"/>
      <c r="AB112" s="13"/>
      <c r="AC112" s="13"/>
      <c r="AD112" s="13"/>
      <c r="AE112" s="13"/>
      <c r="AT112" s="239" t="s">
        <v>184</v>
      </c>
      <c r="AU112" s="239" t="s">
        <v>80</v>
      </c>
      <c r="AV112" s="13" t="s">
        <v>80</v>
      </c>
      <c r="AW112" s="13" t="s">
        <v>32</v>
      </c>
      <c r="AX112" s="13" t="s">
        <v>71</v>
      </c>
      <c r="AY112" s="239" t="s">
        <v>175</v>
      </c>
    </row>
    <row r="113" s="14" customFormat="1">
      <c r="A113" s="14"/>
      <c r="B113" s="240"/>
      <c r="C113" s="241"/>
      <c r="D113" s="230" t="s">
        <v>184</v>
      </c>
      <c r="E113" s="242" t="s">
        <v>19</v>
      </c>
      <c r="F113" s="243" t="s">
        <v>190</v>
      </c>
      <c r="G113" s="241"/>
      <c r="H113" s="244">
        <v>16.899999999999999</v>
      </c>
      <c r="I113" s="245"/>
      <c r="J113" s="241"/>
      <c r="K113" s="241"/>
      <c r="L113" s="246"/>
      <c r="M113" s="247"/>
      <c r="N113" s="248"/>
      <c r="O113" s="248"/>
      <c r="P113" s="248"/>
      <c r="Q113" s="248"/>
      <c r="R113" s="248"/>
      <c r="S113" s="248"/>
      <c r="T113" s="249"/>
      <c r="U113" s="14"/>
      <c r="V113" s="14"/>
      <c r="W113" s="14"/>
      <c r="X113" s="14"/>
      <c r="Y113" s="14"/>
      <c r="Z113" s="14"/>
      <c r="AA113" s="14"/>
      <c r="AB113" s="14"/>
      <c r="AC113" s="14"/>
      <c r="AD113" s="14"/>
      <c r="AE113" s="14"/>
      <c r="AT113" s="250" t="s">
        <v>184</v>
      </c>
      <c r="AU113" s="250" t="s">
        <v>80</v>
      </c>
      <c r="AV113" s="14" t="s">
        <v>118</v>
      </c>
      <c r="AW113" s="14" t="s">
        <v>32</v>
      </c>
      <c r="AX113" s="14" t="s">
        <v>78</v>
      </c>
      <c r="AY113" s="250" t="s">
        <v>175</v>
      </c>
    </row>
    <row r="114" s="2" customFormat="1" ht="37.8" customHeight="1">
      <c r="A114" s="39"/>
      <c r="B114" s="40"/>
      <c r="C114" s="215" t="s">
        <v>203</v>
      </c>
      <c r="D114" s="215" t="s">
        <v>178</v>
      </c>
      <c r="E114" s="216" t="s">
        <v>220</v>
      </c>
      <c r="F114" s="217" t="s">
        <v>221</v>
      </c>
      <c r="G114" s="218" t="s">
        <v>212</v>
      </c>
      <c r="H114" s="219">
        <v>16.899999999999999</v>
      </c>
      <c r="I114" s="220"/>
      <c r="J114" s="221">
        <f>ROUND(I114*H114,2)</f>
        <v>0</v>
      </c>
      <c r="K114" s="217" t="s">
        <v>182</v>
      </c>
      <c r="L114" s="45"/>
      <c r="M114" s="222" t="s">
        <v>19</v>
      </c>
      <c r="N114" s="223" t="s">
        <v>42</v>
      </c>
      <c r="O114" s="85"/>
      <c r="P114" s="224">
        <f>O114*H114</f>
        <v>0</v>
      </c>
      <c r="Q114" s="224">
        <v>0</v>
      </c>
      <c r="R114" s="224">
        <f>Q114*H114</f>
        <v>0</v>
      </c>
      <c r="S114" s="224">
        <v>0</v>
      </c>
      <c r="T114" s="225">
        <f>S114*H114</f>
        <v>0</v>
      </c>
      <c r="U114" s="39"/>
      <c r="V114" s="39"/>
      <c r="W114" s="39"/>
      <c r="X114" s="39"/>
      <c r="Y114" s="39"/>
      <c r="Z114" s="39"/>
      <c r="AA114" s="39"/>
      <c r="AB114" s="39"/>
      <c r="AC114" s="39"/>
      <c r="AD114" s="39"/>
      <c r="AE114" s="39"/>
      <c r="AR114" s="226" t="s">
        <v>118</v>
      </c>
      <c r="AT114" s="226" t="s">
        <v>178</v>
      </c>
      <c r="AU114" s="226" t="s">
        <v>80</v>
      </c>
      <c r="AY114" s="18" t="s">
        <v>175</v>
      </c>
      <c r="BE114" s="227">
        <f>IF(N114="základní",J114,0)</f>
        <v>0</v>
      </c>
      <c r="BF114" s="227">
        <f>IF(N114="snížená",J114,0)</f>
        <v>0</v>
      </c>
      <c r="BG114" s="227">
        <f>IF(N114="zákl. přenesená",J114,0)</f>
        <v>0</v>
      </c>
      <c r="BH114" s="227">
        <f>IF(N114="sníž. přenesená",J114,0)</f>
        <v>0</v>
      </c>
      <c r="BI114" s="227">
        <f>IF(N114="nulová",J114,0)</f>
        <v>0</v>
      </c>
      <c r="BJ114" s="18" t="s">
        <v>78</v>
      </c>
      <c r="BK114" s="227">
        <f>ROUND(I114*H114,2)</f>
        <v>0</v>
      </c>
      <c r="BL114" s="18" t="s">
        <v>118</v>
      </c>
      <c r="BM114" s="226" t="s">
        <v>222</v>
      </c>
    </row>
    <row r="115" s="15" customFormat="1">
      <c r="A115" s="15"/>
      <c r="B115" s="261"/>
      <c r="C115" s="262"/>
      <c r="D115" s="230" t="s">
        <v>184</v>
      </c>
      <c r="E115" s="263" t="s">
        <v>19</v>
      </c>
      <c r="F115" s="264" t="s">
        <v>223</v>
      </c>
      <c r="G115" s="262"/>
      <c r="H115" s="263" t="s">
        <v>19</v>
      </c>
      <c r="I115" s="265"/>
      <c r="J115" s="262"/>
      <c r="K115" s="262"/>
      <c r="L115" s="266"/>
      <c r="M115" s="267"/>
      <c r="N115" s="268"/>
      <c r="O115" s="268"/>
      <c r="P115" s="268"/>
      <c r="Q115" s="268"/>
      <c r="R115" s="268"/>
      <c r="S115" s="268"/>
      <c r="T115" s="269"/>
      <c r="U115" s="15"/>
      <c r="V115" s="15"/>
      <c r="W115" s="15"/>
      <c r="X115" s="15"/>
      <c r="Y115" s="15"/>
      <c r="Z115" s="15"/>
      <c r="AA115" s="15"/>
      <c r="AB115" s="15"/>
      <c r="AC115" s="15"/>
      <c r="AD115" s="15"/>
      <c r="AE115" s="15"/>
      <c r="AT115" s="270" t="s">
        <v>184</v>
      </c>
      <c r="AU115" s="270" t="s">
        <v>80</v>
      </c>
      <c r="AV115" s="15" t="s">
        <v>78</v>
      </c>
      <c r="AW115" s="15" t="s">
        <v>32</v>
      </c>
      <c r="AX115" s="15" t="s">
        <v>71</v>
      </c>
      <c r="AY115" s="270" t="s">
        <v>175</v>
      </c>
    </row>
    <row r="116" s="13" customFormat="1">
      <c r="A116" s="13"/>
      <c r="B116" s="228"/>
      <c r="C116" s="229"/>
      <c r="D116" s="230" t="s">
        <v>184</v>
      </c>
      <c r="E116" s="231" t="s">
        <v>19</v>
      </c>
      <c r="F116" s="232" t="s">
        <v>224</v>
      </c>
      <c r="G116" s="229"/>
      <c r="H116" s="233">
        <v>8.4000000000000004</v>
      </c>
      <c r="I116" s="234"/>
      <c r="J116" s="229"/>
      <c r="K116" s="229"/>
      <c r="L116" s="235"/>
      <c r="M116" s="236"/>
      <c r="N116" s="237"/>
      <c r="O116" s="237"/>
      <c r="P116" s="237"/>
      <c r="Q116" s="237"/>
      <c r="R116" s="237"/>
      <c r="S116" s="237"/>
      <c r="T116" s="238"/>
      <c r="U116" s="13"/>
      <c r="V116" s="13"/>
      <c r="W116" s="13"/>
      <c r="X116" s="13"/>
      <c r="Y116" s="13"/>
      <c r="Z116" s="13"/>
      <c r="AA116" s="13"/>
      <c r="AB116" s="13"/>
      <c r="AC116" s="13"/>
      <c r="AD116" s="13"/>
      <c r="AE116" s="13"/>
      <c r="AT116" s="239" t="s">
        <v>184</v>
      </c>
      <c r="AU116" s="239" t="s">
        <v>80</v>
      </c>
      <c r="AV116" s="13" t="s">
        <v>80</v>
      </c>
      <c r="AW116" s="13" t="s">
        <v>32</v>
      </c>
      <c r="AX116" s="13" t="s">
        <v>71</v>
      </c>
      <c r="AY116" s="239" t="s">
        <v>175</v>
      </c>
    </row>
    <row r="117" s="15" customFormat="1">
      <c r="A117" s="15"/>
      <c r="B117" s="261"/>
      <c r="C117" s="262"/>
      <c r="D117" s="230" t="s">
        <v>184</v>
      </c>
      <c r="E117" s="263" t="s">
        <v>19</v>
      </c>
      <c r="F117" s="264" t="s">
        <v>225</v>
      </c>
      <c r="G117" s="262"/>
      <c r="H117" s="263" t="s">
        <v>19</v>
      </c>
      <c r="I117" s="265"/>
      <c r="J117" s="262"/>
      <c r="K117" s="262"/>
      <c r="L117" s="266"/>
      <c r="M117" s="267"/>
      <c r="N117" s="268"/>
      <c r="O117" s="268"/>
      <c r="P117" s="268"/>
      <c r="Q117" s="268"/>
      <c r="R117" s="268"/>
      <c r="S117" s="268"/>
      <c r="T117" s="269"/>
      <c r="U117" s="15"/>
      <c r="V117" s="15"/>
      <c r="W117" s="15"/>
      <c r="X117" s="15"/>
      <c r="Y117" s="15"/>
      <c r="Z117" s="15"/>
      <c r="AA117" s="15"/>
      <c r="AB117" s="15"/>
      <c r="AC117" s="15"/>
      <c r="AD117" s="15"/>
      <c r="AE117" s="15"/>
      <c r="AT117" s="270" t="s">
        <v>184</v>
      </c>
      <c r="AU117" s="270" t="s">
        <v>80</v>
      </c>
      <c r="AV117" s="15" t="s">
        <v>78</v>
      </c>
      <c r="AW117" s="15" t="s">
        <v>32</v>
      </c>
      <c r="AX117" s="15" t="s">
        <v>71</v>
      </c>
      <c r="AY117" s="270" t="s">
        <v>175</v>
      </c>
    </row>
    <row r="118" s="13" customFormat="1">
      <c r="A118" s="13"/>
      <c r="B118" s="228"/>
      <c r="C118" s="229"/>
      <c r="D118" s="230" t="s">
        <v>184</v>
      </c>
      <c r="E118" s="231" t="s">
        <v>19</v>
      </c>
      <c r="F118" s="232" t="s">
        <v>226</v>
      </c>
      <c r="G118" s="229"/>
      <c r="H118" s="233">
        <v>8.5</v>
      </c>
      <c r="I118" s="234"/>
      <c r="J118" s="229"/>
      <c r="K118" s="229"/>
      <c r="L118" s="235"/>
      <c r="M118" s="236"/>
      <c r="N118" s="237"/>
      <c r="O118" s="237"/>
      <c r="P118" s="237"/>
      <c r="Q118" s="237"/>
      <c r="R118" s="237"/>
      <c r="S118" s="237"/>
      <c r="T118" s="238"/>
      <c r="U118" s="13"/>
      <c r="V118" s="13"/>
      <c r="W118" s="13"/>
      <c r="X118" s="13"/>
      <c r="Y118" s="13"/>
      <c r="Z118" s="13"/>
      <c r="AA118" s="13"/>
      <c r="AB118" s="13"/>
      <c r="AC118" s="13"/>
      <c r="AD118" s="13"/>
      <c r="AE118" s="13"/>
      <c r="AT118" s="239" t="s">
        <v>184</v>
      </c>
      <c r="AU118" s="239" t="s">
        <v>80</v>
      </c>
      <c r="AV118" s="13" t="s">
        <v>80</v>
      </c>
      <c r="AW118" s="13" t="s">
        <v>32</v>
      </c>
      <c r="AX118" s="13" t="s">
        <v>71</v>
      </c>
      <c r="AY118" s="239" t="s">
        <v>175</v>
      </c>
    </row>
    <row r="119" s="14" customFormat="1">
      <c r="A119" s="14"/>
      <c r="B119" s="240"/>
      <c r="C119" s="241"/>
      <c r="D119" s="230" t="s">
        <v>184</v>
      </c>
      <c r="E119" s="242" t="s">
        <v>19</v>
      </c>
      <c r="F119" s="243" t="s">
        <v>190</v>
      </c>
      <c r="G119" s="241"/>
      <c r="H119" s="244">
        <v>16.899999999999999</v>
      </c>
      <c r="I119" s="245"/>
      <c r="J119" s="241"/>
      <c r="K119" s="241"/>
      <c r="L119" s="246"/>
      <c r="M119" s="247"/>
      <c r="N119" s="248"/>
      <c r="O119" s="248"/>
      <c r="P119" s="248"/>
      <c r="Q119" s="248"/>
      <c r="R119" s="248"/>
      <c r="S119" s="248"/>
      <c r="T119" s="249"/>
      <c r="U119" s="14"/>
      <c r="V119" s="14"/>
      <c r="W119" s="14"/>
      <c r="X119" s="14"/>
      <c r="Y119" s="14"/>
      <c r="Z119" s="14"/>
      <c r="AA119" s="14"/>
      <c r="AB119" s="14"/>
      <c r="AC119" s="14"/>
      <c r="AD119" s="14"/>
      <c r="AE119" s="14"/>
      <c r="AT119" s="250" t="s">
        <v>184</v>
      </c>
      <c r="AU119" s="250" t="s">
        <v>80</v>
      </c>
      <c r="AV119" s="14" t="s">
        <v>118</v>
      </c>
      <c r="AW119" s="14" t="s">
        <v>32</v>
      </c>
      <c r="AX119" s="14" t="s">
        <v>78</v>
      </c>
      <c r="AY119" s="250" t="s">
        <v>175</v>
      </c>
    </row>
    <row r="120" s="2" customFormat="1" ht="24.15" customHeight="1">
      <c r="A120" s="39"/>
      <c r="B120" s="40"/>
      <c r="C120" s="215" t="s">
        <v>227</v>
      </c>
      <c r="D120" s="215" t="s">
        <v>178</v>
      </c>
      <c r="E120" s="216" t="s">
        <v>228</v>
      </c>
      <c r="F120" s="217" t="s">
        <v>229</v>
      </c>
      <c r="G120" s="218" t="s">
        <v>212</v>
      </c>
      <c r="H120" s="219">
        <v>20.600000000000001</v>
      </c>
      <c r="I120" s="220"/>
      <c r="J120" s="221">
        <f>ROUND(I120*H120,2)</f>
        <v>0</v>
      </c>
      <c r="K120" s="217" t="s">
        <v>182</v>
      </c>
      <c r="L120" s="45"/>
      <c r="M120" s="222" t="s">
        <v>19</v>
      </c>
      <c r="N120" s="223" t="s">
        <v>42</v>
      </c>
      <c r="O120" s="85"/>
      <c r="P120" s="224">
        <f>O120*H120</f>
        <v>0</v>
      </c>
      <c r="Q120" s="224">
        <v>0</v>
      </c>
      <c r="R120" s="224">
        <f>Q120*H120</f>
        <v>0</v>
      </c>
      <c r="S120" s="224">
        <v>0</v>
      </c>
      <c r="T120" s="225">
        <f>S120*H120</f>
        <v>0</v>
      </c>
      <c r="U120" s="39"/>
      <c r="V120" s="39"/>
      <c r="W120" s="39"/>
      <c r="X120" s="39"/>
      <c r="Y120" s="39"/>
      <c r="Z120" s="39"/>
      <c r="AA120" s="39"/>
      <c r="AB120" s="39"/>
      <c r="AC120" s="39"/>
      <c r="AD120" s="39"/>
      <c r="AE120" s="39"/>
      <c r="AR120" s="226" t="s">
        <v>118</v>
      </c>
      <c r="AT120" s="226" t="s">
        <v>178</v>
      </c>
      <c r="AU120" s="226" t="s">
        <v>80</v>
      </c>
      <c r="AY120" s="18" t="s">
        <v>175</v>
      </c>
      <c r="BE120" s="227">
        <f>IF(N120="základní",J120,0)</f>
        <v>0</v>
      </c>
      <c r="BF120" s="227">
        <f>IF(N120="snížená",J120,0)</f>
        <v>0</v>
      </c>
      <c r="BG120" s="227">
        <f>IF(N120="zákl. přenesená",J120,0)</f>
        <v>0</v>
      </c>
      <c r="BH120" s="227">
        <f>IF(N120="sníž. přenesená",J120,0)</f>
        <v>0</v>
      </c>
      <c r="BI120" s="227">
        <f>IF(N120="nulová",J120,0)</f>
        <v>0</v>
      </c>
      <c r="BJ120" s="18" t="s">
        <v>78</v>
      </c>
      <c r="BK120" s="227">
        <f>ROUND(I120*H120,2)</f>
        <v>0</v>
      </c>
      <c r="BL120" s="18" t="s">
        <v>118</v>
      </c>
      <c r="BM120" s="226" t="s">
        <v>230</v>
      </c>
    </row>
    <row r="121" s="13" customFormat="1">
      <c r="A121" s="13"/>
      <c r="B121" s="228"/>
      <c r="C121" s="229"/>
      <c r="D121" s="230" t="s">
        <v>184</v>
      </c>
      <c r="E121" s="231" t="s">
        <v>19</v>
      </c>
      <c r="F121" s="232" t="s">
        <v>231</v>
      </c>
      <c r="G121" s="229"/>
      <c r="H121" s="233">
        <v>9.5999999999999996</v>
      </c>
      <c r="I121" s="234"/>
      <c r="J121" s="229"/>
      <c r="K121" s="229"/>
      <c r="L121" s="235"/>
      <c r="M121" s="236"/>
      <c r="N121" s="237"/>
      <c r="O121" s="237"/>
      <c r="P121" s="237"/>
      <c r="Q121" s="237"/>
      <c r="R121" s="237"/>
      <c r="S121" s="237"/>
      <c r="T121" s="238"/>
      <c r="U121" s="13"/>
      <c r="V121" s="13"/>
      <c r="W121" s="13"/>
      <c r="X121" s="13"/>
      <c r="Y121" s="13"/>
      <c r="Z121" s="13"/>
      <c r="AA121" s="13"/>
      <c r="AB121" s="13"/>
      <c r="AC121" s="13"/>
      <c r="AD121" s="13"/>
      <c r="AE121" s="13"/>
      <c r="AT121" s="239" t="s">
        <v>184</v>
      </c>
      <c r="AU121" s="239" t="s">
        <v>80</v>
      </c>
      <c r="AV121" s="13" t="s">
        <v>80</v>
      </c>
      <c r="AW121" s="13" t="s">
        <v>32</v>
      </c>
      <c r="AX121" s="13" t="s">
        <v>71</v>
      </c>
      <c r="AY121" s="239" t="s">
        <v>175</v>
      </c>
    </row>
    <row r="122" s="13" customFormat="1">
      <c r="A122" s="13"/>
      <c r="B122" s="228"/>
      <c r="C122" s="229"/>
      <c r="D122" s="230" t="s">
        <v>184</v>
      </c>
      <c r="E122" s="231" t="s">
        <v>19</v>
      </c>
      <c r="F122" s="232" t="s">
        <v>232</v>
      </c>
      <c r="G122" s="229"/>
      <c r="H122" s="233">
        <v>6</v>
      </c>
      <c r="I122" s="234"/>
      <c r="J122" s="229"/>
      <c r="K122" s="229"/>
      <c r="L122" s="235"/>
      <c r="M122" s="236"/>
      <c r="N122" s="237"/>
      <c r="O122" s="237"/>
      <c r="P122" s="237"/>
      <c r="Q122" s="237"/>
      <c r="R122" s="237"/>
      <c r="S122" s="237"/>
      <c r="T122" s="238"/>
      <c r="U122" s="13"/>
      <c r="V122" s="13"/>
      <c r="W122" s="13"/>
      <c r="X122" s="13"/>
      <c r="Y122" s="13"/>
      <c r="Z122" s="13"/>
      <c r="AA122" s="13"/>
      <c r="AB122" s="13"/>
      <c r="AC122" s="13"/>
      <c r="AD122" s="13"/>
      <c r="AE122" s="13"/>
      <c r="AT122" s="239" t="s">
        <v>184</v>
      </c>
      <c r="AU122" s="239" t="s">
        <v>80</v>
      </c>
      <c r="AV122" s="13" t="s">
        <v>80</v>
      </c>
      <c r="AW122" s="13" t="s">
        <v>32</v>
      </c>
      <c r="AX122" s="13" t="s">
        <v>71</v>
      </c>
      <c r="AY122" s="239" t="s">
        <v>175</v>
      </c>
    </row>
    <row r="123" s="13" customFormat="1">
      <c r="A123" s="13"/>
      <c r="B123" s="228"/>
      <c r="C123" s="229"/>
      <c r="D123" s="230" t="s">
        <v>184</v>
      </c>
      <c r="E123" s="231" t="s">
        <v>19</v>
      </c>
      <c r="F123" s="232" t="s">
        <v>233</v>
      </c>
      <c r="G123" s="229"/>
      <c r="H123" s="233">
        <v>5</v>
      </c>
      <c r="I123" s="234"/>
      <c r="J123" s="229"/>
      <c r="K123" s="229"/>
      <c r="L123" s="235"/>
      <c r="M123" s="236"/>
      <c r="N123" s="237"/>
      <c r="O123" s="237"/>
      <c r="P123" s="237"/>
      <c r="Q123" s="237"/>
      <c r="R123" s="237"/>
      <c r="S123" s="237"/>
      <c r="T123" s="238"/>
      <c r="U123" s="13"/>
      <c r="V123" s="13"/>
      <c r="W123" s="13"/>
      <c r="X123" s="13"/>
      <c r="Y123" s="13"/>
      <c r="Z123" s="13"/>
      <c r="AA123" s="13"/>
      <c r="AB123" s="13"/>
      <c r="AC123" s="13"/>
      <c r="AD123" s="13"/>
      <c r="AE123" s="13"/>
      <c r="AT123" s="239" t="s">
        <v>184</v>
      </c>
      <c r="AU123" s="239" t="s">
        <v>80</v>
      </c>
      <c r="AV123" s="13" t="s">
        <v>80</v>
      </c>
      <c r="AW123" s="13" t="s">
        <v>32</v>
      </c>
      <c r="AX123" s="13" t="s">
        <v>71</v>
      </c>
      <c r="AY123" s="239" t="s">
        <v>175</v>
      </c>
    </row>
    <row r="124" s="14" customFormat="1">
      <c r="A124" s="14"/>
      <c r="B124" s="240"/>
      <c r="C124" s="241"/>
      <c r="D124" s="230" t="s">
        <v>184</v>
      </c>
      <c r="E124" s="242" t="s">
        <v>19</v>
      </c>
      <c r="F124" s="243" t="s">
        <v>190</v>
      </c>
      <c r="G124" s="241"/>
      <c r="H124" s="244">
        <v>20.600000000000001</v>
      </c>
      <c r="I124" s="245"/>
      <c r="J124" s="241"/>
      <c r="K124" s="241"/>
      <c r="L124" s="246"/>
      <c r="M124" s="247"/>
      <c r="N124" s="248"/>
      <c r="O124" s="248"/>
      <c r="P124" s="248"/>
      <c r="Q124" s="248"/>
      <c r="R124" s="248"/>
      <c r="S124" s="248"/>
      <c r="T124" s="249"/>
      <c r="U124" s="14"/>
      <c r="V124" s="14"/>
      <c r="W124" s="14"/>
      <c r="X124" s="14"/>
      <c r="Y124" s="14"/>
      <c r="Z124" s="14"/>
      <c r="AA124" s="14"/>
      <c r="AB124" s="14"/>
      <c r="AC124" s="14"/>
      <c r="AD124" s="14"/>
      <c r="AE124" s="14"/>
      <c r="AT124" s="250" t="s">
        <v>184</v>
      </c>
      <c r="AU124" s="250" t="s">
        <v>80</v>
      </c>
      <c r="AV124" s="14" t="s">
        <v>118</v>
      </c>
      <c r="AW124" s="14" t="s">
        <v>32</v>
      </c>
      <c r="AX124" s="14" t="s">
        <v>78</v>
      </c>
      <c r="AY124" s="250" t="s">
        <v>175</v>
      </c>
    </row>
    <row r="125" s="2" customFormat="1" ht="33" customHeight="1">
      <c r="A125" s="39"/>
      <c r="B125" s="40"/>
      <c r="C125" s="215" t="s">
        <v>113</v>
      </c>
      <c r="D125" s="215" t="s">
        <v>178</v>
      </c>
      <c r="E125" s="216" t="s">
        <v>234</v>
      </c>
      <c r="F125" s="217" t="s">
        <v>235</v>
      </c>
      <c r="G125" s="218" t="s">
        <v>212</v>
      </c>
      <c r="H125" s="219">
        <v>20.600000000000001</v>
      </c>
      <c r="I125" s="220"/>
      <c r="J125" s="221">
        <f>ROUND(I125*H125,2)</f>
        <v>0</v>
      </c>
      <c r="K125" s="217" t="s">
        <v>182</v>
      </c>
      <c r="L125" s="45"/>
      <c r="M125" s="222" t="s">
        <v>19</v>
      </c>
      <c r="N125" s="223" t="s">
        <v>42</v>
      </c>
      <c r="O125" s="85"/>
      <c r="P125" s="224">
        <f>O125*H125</f>
        <v>0</v>
      </c>
      <c r="Q125" s="224">
        <v>0</v>
      </c>
      <c r="R125" s="224">
        <f>Q125*H125</f>
        <v>0</v>
      </c>
      <c r="S125" s="224">
        <v>0</v>
      </c>
      <c r="T125" s="225">
        <f>S125*H125</f>
        <v>0</v>
      </c>
      <c r="U125" s="39"/>
      <c r="V125" s="39"/>
      <c r="W125" s="39"/>
      <c r="X125" s="39"/>
      <c r="Y125" s="39"/>
      <c r="Z125" s="39"/>
      <c r="AA125" s="39"/>
      <c r="AB125" s="39"/>
      <c r="AC125" s="39"/>
      <c r="AD125" s="39"/>
      <c r="AE125" s="39"/>
      <c r="AR125" s="226" t="s">
        <v>118</v>
      </c>
      <c r="AT125" s="226" t="s">
        <v>178</v>
      </c>
      <c r="AU125" s="226" t="s">
        <v>80</v>
      </c>
      <c r="AY125" s="18" t="s">
        <v>175</v>
      </c>
      <c r="BE125" s="227">
        <f>IF(N125="základní",J125,0)</f>
        <v>0</v>
      </c>
      <c r="BF125" s="227">
        <f>IF(N125="snížená",J125,0)</f>
        <v>0</v>
      </c>
      <c r="BG125" s="227">
        <f>IF(N125="zákl. přenesená",J125,0)</f>
        <v>0</v>
      </c>
      <c r="BH125" s="227">
        <f>IF(N125="sníž. přenesená",J125,0)</f>
        <v>0</v>
      </c>
      <c r="BI125" s="227">
        <f>IF(N125="nulová",J125,0)</f>
        <v>0</v>
      </c>
      <c r="BJ125" s="18" t="s">
        <v>78</v>
      </c>
      <c r="BK125" s="227">
        <f>ROUND(I125*H125,2)</f>
        <v>0</v>
      </c>
      <c r="BL125" s="18" t="s">
        <v>118</v>
      </c>
      <c r="BM125" s="226" t="s">
        <v>236</v>
      </c>
    </row>
    <row r="126" s="13" customFormat="1">
      <c r="A126" s="13"/>
      <c r="B126" s="228"/>
      <c r="C126" s="229"/>
      <c r="D126" s="230" t="s">
        <v>184</v>
      </c>
      <c r="E126" s="231" t="s">
        <v>19</v>
      </c>
      <c r="F126" s="232" t="s">
        <v>231</v>
      </c>
      <c r="G126" s="229"/>
      <c r="H126" s="233">
        <v>9.5999999999999996</v>
      </c>
      <c r="I126" s="234"/>
      <c r="J126" s="229"/>
      <c r="K126" s="229"/>
      <c r="L126" s="235"/>
      <c r="M126" s="236"/>
      <c r="N126" s="237"/>
      <c r="O126" s="237"/>
      <c r="P126" s="237"/>
      <c r="Q126" s="237"/>
      <c r="R126" s="237"/>
      <c r="S126" s="237"/>
      <c r="T126" s="238"/>
      <c r="U126" s="13"/>
      <c r="V126" s="13"/>
      <c r="W126" s="13"/>
      <c r="X126" s="13"/>
      <c r="Y126" s="13"/>
      <c r="Z126" s="13"/>
      <c r="AA126" s="13"/>
      <c r="AB126" s="13"/>
      <c r="AC126" s="13"/>
      <c r="AD126" s="13"/>
      <c r="AE126" s="13"/>
      <c r="AT126" s="239" t="s">
        <v>184</v>
      </c>
      <c r="AU126" s="239" t="s">
        <v>80</v>
      </c>
      <c r="AV126" s="13" t="s">
        <v>80</v>
      </c>
      <c r="AW126" s="13" t="s">
        <v>32</v>
      </c>
      <c r="AX126" s="13" t="s">
        <v>71</v>
      </c>
      <c r="AY126" s="239" t="s">
        <v>175</v>
      </c>
    </row>
    <row r="127" s="13" customFormat="1">
      <c r="A127" s="13"/>
      <c r="B127" s="228"/>
      <c r="C127" s="229"/>
      <c r="D127" s="230" t="s">
        <v>184</v>
      </c>
      <c r="E127" s="231" t="s">
        <v>19</v>
      </c>
      <c r="F127" s="232" t="s">
        <v>232</v>
      </c>
      <c r="G127" s="229"/>
      <c r="H127" s="233">
        <v>6</v>
      </c>
      <c r="I127" s="234"/>
      <c r="J127" s="229"/>
      <c r="K127" s="229"/>
      <c r="L127" s="235"/>
      <c r="M127" s="236"/>
      <c r="N127" s="237"/>
      <c r="O127" s="237"/>
      <c r="P127" s="237"/>
      <c r="Q127" s="237"/>
      <c r="R127" s="237"/>
      <c r="S127" s="237"/>
      <c r="T127" s="238"/>
      <c r="U127" s="13"/>
      <c r="V127" s="13"/>
      <c r="W127" s="13"/>
      <c r="X127" s="13"/>
      <c r="Y127" s="13"/>
      <c r="Z127" s="13"/>
      <c r="AA127" s="13"/>
      <c r="AB127" s="13"/>
      <c r="AC127" s="13"/>
      <c r="AD127" s="13"/>
      <c r="AE127" s="13"/>
      <c r="AT127" s="239" t="s">
        <v>184</v>
      </c>
      <c r="AU127" s="239" t="s">
        <v>80</v>
      </c>
      <c r="AV127" s="13" t="s">
        <v>80</v>
      </c>
      <c r="AW127" s="13" t="s">
        <v>32</v>
      </c>
      <c r="AX127" s="13" t="s">
        <v>71</v>
      </c>
      <c r="AY127" s="239" t="s">
        <v>175</v>
      </c>
    </row>
    <row r="128" s="13" customFormat="1">
      <c r="A128" s="13"/>
      <c r="B128" s="228"/>
      <c r="C128" s="229"/>
      <c r="D128" s="230" t="s">
        <v>184</v>
      </c>
      <c r="E128" s="231" t="s">
        <v>19</v>
      </c>
      <c r="F128" s="232" t="s">
        <v>233</v>
      </c>
      <c r="G128" s="229"/>
      <c r="H128" s="233">
        <v>5</v>
      </c>
      <c r="I128" s="234"/>
      <c r="J128" s="229"/>
      <c r="K128" s="229"/>
      <c r="L128" s="235"/>
      <c r="M128" s="236"/>
      <c r="N128" s="237"/>
      <c r="O128" s="237"/>
      <c r="P128" s="237"/>
      <c r="Q128" s="237"/>
      <c r="R128" s="237"/>
      <c r="S128" s="237"/>
      <c r="T128" s="238"/>
      <c r="U128" s="13"/>
      <c r="V128" s="13"/>
      <c r="W128" s="13"/>
      <c r="X128" s="13"/>
      <c r="Y128" s="13"/>
      <c r="Z128" s="13"/>
      <c r="AA128" s="13"/>
      <c r="AB128" s="13"/>
      <c r="AC128" s="13"/>
      <c r="AD128" s="13"/>
      <c r="AE128" s="13"/>
      <c r="AT128" s="239" t="s">
        <v>184</v>
      </c>
      <c r="AU128" s="239" t="s">
        <v>80</v>
      </c>
      <c r="AV128" s="13" t="s">
        <v>80</v>
      </c>
      <c r="AW128" s="13" t="s">
        <v>32</v>
      </c>
      <c r="AX128" s="13" t="s">
        <v>71</v>
      </c>
      <c r="AY128" s="239" t="s">
        <v>175</v>
      </c>
    </row>
    <row r="129" s="14" customFormat="1">
      <c r="A129" s="14"/>
      <c r="B129" s="240"/>
      <c r="C129" s="241"/>
      <c r="D129" s="230" t="s">
        <v>184</v>
      </c>
      <c r="E129" s="242" t="s">
        <v>19</v>
      </c>
      <c r="F129" s="243" t="s">
        <v>190</v>
      </c>
      <c r="G129" s="241"/>
      <c r="H129" s="244">
        <v>20.600000000000001</v>
      </c>
      <c r="I129" s="245"/>
      <c r="J129" s="241"/>
      <c r="K129" s="241"/>
      <c r="L129" s="246"/>
      <c r="M129" s="247"/>
      <c r="N129" s="248"/>
      <c r="O129" s="248"/>
      <c r="P129" s="248"/>
      <c r="Q129" s="248"/>
      <c r="R129" s="248"/>
      <c r="S129" s="248"/>
      <c r="T129" s="249"/>
      <c r="U129" s="14"/>
      <c r="V129" s="14"/>
      <c r="W129" s="14"/>
      <c r="X129" s="14"/>
      <c r="Y129" s="14"/>
      <c r="Z129" s="14"/>
      <c r="AA129" s="14"/>
      <c r="AB129" s="14"/>
      <c r="AC129" s="14"/>
      <c r="AD129" s="14"/>
      <c r="AE129" s="14"/>
      <c r="AT129" s="250" t="s">
        <v>184</v>
      </c>
      <c r="AU129" s="250" t="s">
        <v>80</v>
      </c>
      <c r="AV129" s="14" t="s">
        <v>118</v>
      </c>
      <c r="AW129" s="14" t="s">
        <v>32</v>
      </c>
      <c r="AX129" s="14" t="s">
        <v>78</v>
      </c>
      <c r="AY129" s="250" t="s">
        <v>175</v>
      </c>
    </row>
    <row r="130" s="2" customFormat="1" ht="37.8" customHeight="1">
      <c r="A130" s="39"/>
      <c r="B130" s="40"/>
      <c r="C130" s="215" t="s">
        <v>123</v>
      </c>
      <c r="D130" s="215" t="s">
        <v>178</v>
      </c>
      <c r="E130" s="216" t="s">
        <v>237</v>
      </c>
      <c r="F130" s="217" t="s">
        <v>238</v>
      </c>
      <c r="G130" s="218" t="s">
        <v>239</v>
      </c>
      <c r="H130" s="219">
        <v>68</v>
      </c>
      <c r="I130" s="220"/>
      <c r="J130" s="221">
        <f>ROUND(I130*H130,2)</f>
        <v>0</v>
      </c>
      <c r="K130" s="217" t="s">
        <v>182</v>
      </c>
      <c r="L130" s="45"/>
      <c r="M130" s="222" t="s">
        <v>19</v>
      </c>
      <c r="N130" s="223" t="s">
        <v>42</v>
      </c>
      <c r="O130" s="85"/>
      <c r="P130" s="224">
        <f>O130*H130</f>
        <v>0</v>
      </c>
      <c r="Q130" s="224">
        <v>0</v>
      </c>
      <c r="R130" s="224">
        <f>Q130*H130</f>
        <v>0</v>
      </c>
      <c r="S130" s="224">
        <v>0</v>
      </c>
      <c r="T130" s="225">
        <f>S130*H130</f>
        <v>0</v>
      </c>
      <c r="U130" s="39"/>
      <c r="V130" s="39"/>
      <c r="W130" s="39"/>
      <c r="X130" s="39"/>
      <c r="Y130" s="39"/>
      <c r="Z130" s="39"/>
      <c r="AA130" s="39"/>
      <c r="AB130" s="39"/>
      <c r="AC130" s="39"/>
      <c r="AD130" s="39"/>
      <c r="AE130" s="39"/>
      <c r="AR130" s="226" t="s">
        <v>118</v>
      </c>
      <c r="AT130" s="226" t="s">
        <v>178</v>
      </c>
      <c r="AU130" s="226" t="s">
        <v>80</v>
      </c>
      <c r="AY130" s="18" t="s">
        <v>175</v>
      </c>
      <c r="BE130" s="227">
        <f>IF(N130="základní",J130,0)</f>
        <v>0</v>
      </c>
      <c r="BF130" s="227">
        <f>IF(N130="snížená",J130,0)</f>
        <v>0</v>
      </c>
      <c r="BG130" s="227">
        <f>IF(N130="zákl. přenesená",J130,0)</f>
        <v>0</v>
      </c>
      <c r="BH130" s="227">
        <f>IF(N130="sníž. přenesená",J130,0)</f>
        <v>0</v>
      </c>
      <c r="BI130" s="227">
        <f>IF(N130="nulová",J130,0)</f>
        <v>0</v>
      </c>
      <c r="BJ130" s="18" t="s">
        <v>78</v>
      </c>
      <c r="BK130" s="227">
        <f>ROUND(I130*H130,2)</f>
        <v>0</v>
      </c>
      <c r="BL130" s="18" t="s">
        <v>118</v>
      </c>
      <c r="BM130" s="226" t="s">
        <v>240</v>
      </c>
    </row>
    <row r="131" s="13" customFormat="1">
      <c r="A131" s="13"/>
      <c r="B131" s="228"/>
      <c r="C131" s="229"/>
      <c r="D131" s="230" t="s">
        <v>184</v>
      </c>
      <c r="E131" s="231" t="s">
        <v>19</v>
      </c>
      <c r="F131" s="232" t="s">
        <v>241</v>
      </c>
      <c r="G131" s="229"/>
      <c r="H131" s="233">
        <v>68</v>
      </c>
      <c r="I131" s="234"/>
      <c r="J131" s="229"/>
      <c r="K131" s="229"/>
      <c r="L131" s="235"/>
      <c r="M131" s="236"/>
      <c r="N131" s="237"/>
      <c r="O131" s="237"/>
      <c r="P131" s="237"/>
      <c r="Q131" s="237"/>
      <c r="R131" s="237"/>
      <c r="S131" s="237"/>
      <c r="T131" s="238"/>
      <c r="U131" s="13"/>
      <c r="V131" s="13"/>
      <c r="W131" s="13"/>
      <c r="X131" s="13"/>
      <c r="Y131" s="13"/>
      <c r="Z131" s="13"/>
      <c r="AA131" s="13"/>
      <c r="AB131" s="13"/>
      <c r="AC131" s="13"/>
      <c r="AD131" s="13"/>
      <c r="AE131" s="13"/>
      <c r="AT131" s="239" t="s">
        <v>184</v>
      </c>
      <c r="AU131" s="239" t="s">
        <v>80</v>
      </c>
      <c r="AV131" s="13" t="s">
        <v>80</v>
      </c>
      <c r="AW131" s="13" t="s">
        <v>32</v>
      </c>
      <c r="AX131" s="13" t="s">
        <v>78</v>
      </c>
      <c r="AY131" s="239" t="s">
        <v>175</v>
      </c>
    </row>
    <row r="132" s="2" customFormat="1" ht="16.5" customHeight="1">
      <c r="A132" s="39"/>
      <c r="B132" s="40"/>
      <c r="C132" s="251" t="s">
        <v>132</v>
      </c>
      <c r="D132" s="251" t="s">
        <v>199</v>
      </c>
      <c r="E132" s="252" t="s">
        <v>242</v>
      </c>
      <c r="F132" s="253" t="s">
        <v>243</v>
      </c>
      <c r="G132" s="254" t="s">
        <v>244</v>
      </c>
      <c r="H132" s="255">
        <v>136</v>
      </c>
      <c r="I132" s="256"/>
      <c r="J132" s="257">
        <f>ROUND(I132*H132,2)</f>
        <v>0</v>
      </c>
      <c r="K132" s="253" t="s">
        <v>182</v>
      </c>
      <c r="L132" s="258"/>
      <c r="M132" s="259" t="s">
        <v>19</v>
      </c>
      <c r="N132" s="260" t="s">
        <v>42</v>
      </c>
      <c r="O132" s="85"/>
      <c r="P132" s="224">
        <f>O132*H132</f>
        <v>0</v>
      </c>
      <c r="Q132" s="224">
        <v>0.0010499999999999999</v>
      </c>
      <c r="R132" s="224">
        <f>Q132*H132</f>
        <v>0.14279999999999998</v>
      </c>
      <c r="S132" s="224">
        <v>0</v>
      </c>
      <c r="T132" s="225">
        <f>S132*H132</f>
        <v>0</v>
      </c>
      <c r="U132" s="39"/>
      <c r="V132" s="39"/>
      <c r="W132" s="39"/>
      <c r="X132" s="39"/>
      <c r="Y132" s="39"/>
      <c r="Z132" s="39"/>
      <c r="AA132" s="39"/>
      <c r="AB132" s="39"/>
      <c r="AC132" s="39"/>
      <c r="AD132" s="39"/>
      <c r="AE132" s="39"/>
      <c r="AR132" s="226" t="s">
        <v>203</v>
      </c>
      <c r="AT132" s="226" t="s">
        <v>199</v>
      </c>
      <c r="AU132" s="226" t="s">
        <v>80</v>
      </c>
      <c r="AY132" s="18" t="s">
        <v>175</v>
      </c>
      <c r="BE132" s="227">
        <f>IF(N132="základní",J132,0)</f>
        <v>0</v>
      </c>
      <c r="BF132" s="227">
        <f>IF(N132="snížená",J132,0)</f>
        <v>0</v>
      </c>
      <c r="BG132" s="227">
        <f>IF(N132="zákl. přenesená",J132,0)</f>
        <v>0</v>
      </c>
      <c r="BH132" s="227">
        <f>IF(N132="sníž. přenesená",J132,0)</f>
        <v>0</v>
      </c>
      <c r="BI132" s="227">
        <f>IF(N132="nulová",J132,0)</f>
        <v>0</v>
      </c>
      <c r="BJ132" s="18" t="s">
        <v>78</v>
      </c>
      <c r="BK132" s="227">
        <f>ROUND(I132*H132,2)</f>
        <v>0</v>
      </c>
      <c r="BL132" s="18" t="s">
        <v>118</v>
      </c>
      <c r="BM132" s="226" t="s">
        <v>245</v>
      </c>
    </row>
    <row r="133" s="13" customFormat="1">
      <c r="A133" s="13"/>
      <c r="B133" s="228"/>
      <c r="C133" s="229"/>
      <c r="D133" s="230" t="s">
        <v>184</v>
      </c>
      <c r="E133" s="231" t="s">
        <v>19</v>
      </c>
      <c r="F133" s="232" t="s">
        <v>246</v>
      </c>
      <c r="G133" s="229"/>
      <c r="H133" s="233">
        <v>136</v>
      </c>
      <c r="I133" s="234"/>
      <c r="J133" s="229"/>
      <c r="K133" s="229"/>
      <c r="L133" s="235"/>
      <c r="M133" s="236"/>
      <c r="N133" s="237"/>
      <c r="O133" s="237"/>
      <c r="P133" s="237"/>
      <c r="Q133" s="237"/>
      <c r="R133" s="237"/>
      <c r="S133" s="237"/>
      <c r="T133" s="238"/>
      <c r="U133" s="13"/>
      <c r="V133" s="13"/>
      <c r="W133" s="13"/>
      <c r="X133" s="13"/>
      <c r="Y133" s="13"/>
      <c r="Z133" s="13"/>
      <c r="AA133" s="13"/>
      <c r="AB133" s="13"/>
      <c r="AC133" s="13"/>
      <c r="AD133" s="13"/>
      <c r="AE133" s="13"/>
      <c r="AT133" s="239" t="s">
        <v>184</v>
      </c>
      <c r="AU133" s="239" t="s">
        <v>80</v>
      </c>
      <c r="AV133" s="13" t="s">
        <v>80</v>
      </c>
      <c r="AW133" s="13" t="s">
        <v>32</v>
      </c>
      <c r="AX133" s="13" t="s">
        <v>78</v>
      </c>
      <c r="AY133" s="239" t="s">
        <v>175</v>
      </c>
    </row>
    <row r="134" s="2" customFormat="1" ht="37.8" customHeight="1">
      <c r="A134" s="39"/>
      <c r="B134" s="40"/>
      <c r="C134" s="215" t="s">
        <v>135</v>
      </c>
      <c r="D134" s="215" t="s">
        <v>178</v>
      </c>
      <c r="E134" s="216" t="s">
        <v>247</v>
      </c>
      <c r="F134" s="217" t="s">
        <v>248</v>
      </c>
      <c r="G134" s="218" t="s">
        <v>202</v>
      </c>
      <c r="H134" s="219">
        <v>0.14299999999999999</v>
      </c>
      <c r="I134" s="220"/>
      <c r="J134" s="221">
        <f>ROUND(I134*H134,2)</f>
        <v>0</v>
      </c>
      <c r="K134" s="217" t="s">
        <v>182</v>
      </c>
      <c r="L134" s="45"/>
      <c r="M134" s="222" t="s">
        <v>19</v>
      </c>
      <c r="N134" s="223" t="s">
        <v>42</v>
      </c>
      <c r="O134" s="85"/>
      <c r="P134" s="224">
        <f>O134*H134</f>
        <v>0</v>
      </c>
      <c r="Q134" s="224">
        <v>0</v>
      </c>
      <c r="R134" s="224">
        <f>Q134*H134</f>
        <v>0</v>
      </c>
      <c r="S134" s="224">
        <v>0</v>
      </c>
      <c r="T134" s="225">
        <f>S134*H134</f>
        <v>0</v>
      </c>
      <c r="U134" s="39"/>
      <c r="V134" s="39"/>
      <c r="W134" s="39"/>
      <c r="X134" s="39"/>
      <c r="Y134" s="39"/>
      <c r="Z134" s="39"/>
      <c r="AA134" s="39"/>
      <c r="AB134" s="39"/>
      <c r="AC134" s="39"/>
      <c r="AD134" s="39"/>
      <c r="AE134" s="39"/>
      <c r="AR134" s="226" t="s">
        <v>118</v>
      </c>
      <c r="AT134" s="226" t="s">
        <v>178</v>
      </c>
      <c r="AU134" s="226" t="s">
        <v>80</v>
      </c>
      <c r="AY134" s="18" t="s">
        <v>175</v>
      </c>
      <c r="BE134" s="227">
        <f>IF(N134="základní",J134,0)</f>
        <v>0</v>
      </c>
      <c r="BF134" s="227">
        <f>IF(N134="snížená",J134,0)</f>
        <v>0</v>
      </c>
      <c r="BG134" s="227">
        <f>IF(N134="zákl. přenesená",J134,0)</f>
        <v>0</v>
      </c>
      <c r="BH134" s="227">
        <f>IF(N134="sníž. přenesená",J134,0)</f>
        <v>0</v>
      </c>
      <c r="BI134" s="227">
        <f>IF(N134="nulová",J134,0)</f>
        <v>0</v>
      </c>
      <c r="BJ134" s="18" t="s">
        <v>78</v>
      </c>
      <c r="BK134" s="227">
        <f>ROUND(I134*H134,2)</f>
        <v>0</v>
      </c>
      <c r="BL134" s="18" t="s">
        <v>118</v>
      </c>
      <c r="BM134" s="226" t="s">
        <v>249</v>
      </c>
    </row>
    <row r="135" s="15" customFormat="1">
      <c r="A135" s="15"/>
      <c r="B135" s="261"/>
      <c r="C135" s="262"/>
      <c r="D135" s="230" t="s">
        <v>184</v>
      </c>
      <c r="E135" s="263" t="s">
        <v>19</v>
      </c>
      <c r="F135" s="264" t="s">
        <v>250</v>
      </c>
      <c r="G135" s="262"/>
      <c r="H135" s="263" t="s">
        <v>19</v>
      </c>
      <c r="I135" s="265"/>
      <c r="J135" s="262"/>
      <c r="K135" s="262"/>
      <c r="L135" s="266"/>
      <c r="M135" s="267"/>
      <c r="N135" s="268"/>
      <c r="O135" s="268"/>
      <c r="P135" s="268"/>
      <c r="Q135" s="268"/>
      <c r="R135" s="268"/>
      <c r="S135" s="268"/>
      <c r="T135" s="269"/>
      <c r="U135" s="15"/>
      <c r="V135" s="15"/>
      <c r="W135" s="15"/>
      <c r="X135" s="15"/>
      <c r="Y135" s="15"/>
      <c r="Z135" s="15"/>
      <c r="AA135" s="15"/>
      <c r="AB135" s="15"/>
      <c r="AC135" s="15"/>
      <c r="AD135" s="15"/>
      <c r="AE135" s="15"/>
      <c r="AT135" s="270" t="s">
        <v>184</v>
      </c>
      <c r="AU135" s="270" t="s">
        <v>80</v>
      </c>
      <c r="AV135" s="15" t="s">
        <v>78</v>
      </c>
      <c r="AW135" s="15" t="s">
        <v>32</v>
      </c>
      <c r="AX135" s="15" t="s">
        <v>71</v>
      </c>
      <c r="AY135" s="270" t="s">
        <v>175</v>
      </c>
    </row>
    <row r="136" s="13" customFormat="1">
      <c r="A136" s="13"/>
      <c r="B136" s="228"/>
      <c r="C136" s="229"/>
      <c r="D136" s="230" t="s">
        <v>184</v>
      </c>
      <c r="E136" s="231" t="s">
        <v>19</v>
      </c>
      <c r="F136" s="232" t="s">
        <v>251</v>
      </c>
      <c r="G136" s="229"/>
      <c r="H136" s="233">
        <v>0.14299999999999999</v>
      </c>
      <c r="I136" s="234"/>
      <c r="J136" s="229"/>
      <c r="K136" s="229"/>
      <c r="L136" s="235"/>
      <c r="M136" s="236"/>
      <c r="N136" s="237"/>
      <c r="O136" s="237"/>
      <c r="P136" s="237"/>
      <c r="Q136" s="237"/>
      <c r="R136" s="237"/>
      <c r="S136" s="237"/>
      <c r="T136" s="238"/>
      <c r="U136" s="13"/>
      <c r="V136" s="13"/>
      <c r="W136" s="13"/>
      <c r="X136" s="13"/>
      <c r="Y136" s="13"/>
      <c r="Z136" s="13"/>
      <c r="AA136" s="13"/>
      <c r="AB136" s="13"/>
      <c r="AC136" s="13"/>
      <c r="AD136" s="13"/>
      <c r="AE136" s="13"/>
      <c r="AT136" s="239" t="s">
        <v>184</v>
      </c>
      <c r="AU136" s="239" t="s">
        <v>80</v>
      </c>
      <c r="AV136" s="13" t="s">
        <v>80</v>
      </c>
      <c r="AW136" s="13" t="s">
        <v>32</v>
      </c>
      <c r="AX136" s="13" t="s">
        <v>78</v>
      </c>
      <c r="AY136" s="239" t="s">
        <v>175</v>
      </c>
    </row>
    <row r="137" s="2" customFormat="1" ht="33" customHeight="1">
      <c r="A137" s="39"/>
      <c r="B137" s="40"/>
      <c r="C137" s="215" t="s">
        <v>138</v>
      </c>
      <c r="D137" s="215" t="s">
        <v>178</v>
      </c>
      <c r="E137" s="216" t="s">
        <v>252</v>
      </c>
      <c r="F137" s="217" t="s">
        <v>253</v>
      </c>
      <c r="G137" s="218" t="s">
        <v>244</v>
      </c>
      <c r="H137" s="219">
        <v>200</v>
      </c>
      <c r="I137" s="220"/>
      <c r="J137" s="221">
        <f>ROUND(I137*H137,2)</f>
        <v>0</v>
      </c>
      <c r="K137" s="217" t="s">
        <v>182</v>
      </c>
      <c r="L137" s="45"/>
      <c r="M137" s="222" t="s">
        <v>19</v>
      </c>
      <c r="N137" s="223" t="s">
        <v>42</v>
      </c>
      <c r="O137" s="85"/>
      <c r="P137" s="224">
        <f>O137*H137</f>
        <v>0</v>
      </c>
      <c r="Q137" s="224">
        <v>0</v>
      </c>
      <c r="R137" s="224">
        <f>Q137*H137</f>
        <v>0</v>
      </c>
      <c r="S137" s="224">
        <v>0</v>
      </c>
      <c r="T137" s="225">
        <f>S137*H137</f>
        <v>0</v>
      </c>
      <c r="U137" s="39"/>
      <c r="V137" s="39"/>
      <c r="W137" s="39"/>
      <c r="X137" s="39"/>
      <c r="Y137" s="39"/>
      <c r="Z137" s="39"/>
      <c r="AA137" s="39"/>
      <c r="AB137" s="39"/>
      <c r="AC137" s="39"/>
      <c r="AD137" s="39"/>
      <c r="AE137" s="39"/>
      <c r="AR137" s="226" t="s">
        <v>118</v>
      </c>
      <c r="AT137" s="226" t="s">
        <v>178</v>
      </c>
      <c r="AU137" s="226" t="s">
        <v>80</v>
      </c>
      <c r="AY137" s="18" t="s">
        <v>175</v>
      </c>
      <c r="BE137" s="227">
        <f>IF(N137="základní",J137,0)</f>
        <v>0</v>
      </c>
      <c r="BF137" s="227">
        <f>IF(N137="snížená",J137,0)</f>
        <v>0</v>
      </c>
      <c r="BG137" s="227">
        <f>IF(N137="zákl. přenesená",J137,0)</f>
        <v>0</v>
      </c>
      <c r="BH137" s="227">
        <f>IF(N137="sníž. přenesená",J137,0)</f>
        <v>0</v>
      </c>
      <c r="BI137" s="227">
        <f>IF(N137="nulová",J137,0)</f>
        <v>0</v>
      </c>
      <c r="BJ137" s="18" t="s">
        <v>78</v>
      </c>
      <c r="BK137" s="227">
        <f>ROUND(I137*H137,2)</f>
        <v>0</v>
      </c>
      <c r="BL137" s="18" t="s">
        <v>118</v>
      </c>
      <c r="BM137" s="226" t="s">
        <v>254</v>
      </c>
    </row>
    <row r="138" s="15" customFormat="1">
      <c r="A138" s="15"/>
      <c r="B138" s="261"/>
      <c r="C138" s="262"/>
      <c r="D138" s="230" t="s">
        <v>184</v>
      </c>
      <c r="E138" s="263" t="s">
        <v>19</v>
      </c>
      <c r="F138" s="264" t="s">
        <v>255</v>
      </c>
      <c r="G138" s="262"/>
      <c r="H138" s="263" t="s">
        <v>19</v>
      </c>
      <c r="I138" s="265"/>
      <c r="J138" s="262"/>
      <c r="K138" s="262"/>
      <c r="L138" s="266"/>
      <c r="M138" s="267"/>
      <c r="N138" s="268"/>
      <c r="O138" s="268"/>
      <c r="P138" s="268"/>
      <c r="Q138" s="268"/>
      <c r="R138" s="268"/>
      <c r="S138" s="268"/>
      <c r="T138" s="269"/>
      <c r="U138" s="15"/>
      <c r="V138" s="15"/>
      <c r="W138" s="15"/>
      <c r="X138" s="15"/>
      <c r="Y138" s="15"/>
      <c r="Z138" s="15"/>
      <c r="AA138" s="15"/>
      <c r="AB138" s="15"/>
      <c r="AC138" s="15"/>
      <c r="AD138" s="15"/>
      <c r="AE138" s="15"/>
      <c r="AT138" s="270" t="s">
        <v>184</v>
      </c>
      <c r="AU138" s="270" t="s">
        <v>80</v>
      </c>
      <c r="AV138" s="15" t="s">
        <v>78</v>
      </c>
      <c r="AW138" s="15" t="s">
        <v>32</v>
      </c>
      <c r="AX138" s="15" t="s">
        <v>71</v>
      </c>
      <c r="AY138" s="270" t="s">
        <v>175</v>
      </c>
    </row>
    <row r="139" s="13" customFormat="1">
      <c r="A139" s="13"/>
      <c r="B139" s="228"/>
      <c r="C139" s="229"/>
      <c r="D139" s="230" t="s">
        <v>184</v>
      </c>
      <c r="E139" s="231" t="s">
        <v>19</v>
      </c>
      <c r="F139" s="232" t="s">
        <v>256</v>
      </c>
      <c r="G139" s="229"/>
      <c r="H139" s="233">
        <v>200</v>
      </c>
      <c r="I139" s="234"/>
      <c r="J139" s="229"/>
      <c r="K139" s="229"/>
      <c r="L139" s="235"/>
      <c r="M139" s="236"/>
      <c r="N139" s="237"/>
      <c r="O139" s="237"/>
      <c r="P139" s="237"/>
      <c r="Q139" s="237"/>
      <c r="R139" s="237"/>
      <c r="S139" s="237"/>
      <c r="T139" s="238"/>
      <c r="U139" s="13"/>
      <c r="V139" s="13"/>
      <c r="W139" s="13"/>
      <c r="X139" s="13"/>
      <c r="Y139" s="13"/>
      <c r="Z139" s="13"/>
      <c r="AA139" s="13"/>
      <c r="AB139" s="13"/>
      <c r="AC139" s="13"/>
      <c r="AD139" s="13"/>
      <c r="AE139" s="13"/>
      <c r="AT139" s="239" t="s">
        <v>184</v>
      </c>
      <c r="AU139" s="239" t="s">
        <v>80</v>
      </c>
      <c r="AV139" s="13" t="s">
        <v>80</v>
      </c>
      <c r="AW139" s="13" t="s">
        <v>32</v>
      </c>
      <c r="AX139" s="13" t="s">
        <v>78</v>
      </c>
      <c r="AY139" s="239" t="s">
        <v>175</v>
      </c>
    </row>
    <row r="140" s="2" customFormat="1" ht="16.5" customHeight="1">
      <c r="A140" s="39"/>
      <c r="B140" s="40"/>
      <c r="C140" s="215" t="s">
        <v>8</v>
      </c>
      <c r="D140" s="215" t="s">
        <v>178</v>
      </c>
      <c r="E140" s="216" t="s">
        <v>257</v>
      </c>
      <c r="F140" s="217" t="s">
        <v>258</v>
      </c>
      <c r="G140" s="218" t="s">
        <v>244</v>
      </c>
      <c r="H140" s="219">
        <v>200</v>
      </c>
      <c r="I140" s="220"/>
      <c r="J140" s="221">
        <f>ROUND(I140*H140,2)</f>
        <v>0</v>
      </c>
      <c r="K140" s="217" t="s">
        <v>182</v>
      </c>
      <c r="L140" s="45"/>
      <c r="M140" s="222" t="s">
        <v>19</v>
      </c>
      <c r="N140" s="223" t="s">
        <v>42</v>
      </c>
      <c r="O140" s="85"/>
      <c r="P140" s="224">
        <f>O140*H140</f>
        <v>0</v>
      </c>
      <c r="Q140" s="224">
        <v>0</v>
      </c>
      <c r="R140" s="224">
        <f>Q140*H140</f>
        <v>0</v>
      </c>
      <c r="S140" s="224">
        <v>0</v>
      </c>
      <c r="T140" s="225">
        <f>S140*H140</f>
        <v>0</v>
      </c>
      <c r="U140" s="39"/>
      <c r="V140" s="39"/>
      <c r="W140" s="39"/>
      <c r="X140" s="39"/>
      <c r="Y140" s="39"/>
      <c r="Z140" s="39"/>
      <c r="AA140" s="39"/>
      <c r="AB140" s="39"/>
      <c r="AC140" s="39"/>
      <c r="AD140" s="39"/>
      <c r="AE140" s="39"/>
      <c r="AR140" s="226" t="s">
        <v>118</v>
      </c>
      <c r="AT140" s="226" t="s">
        <v>178</v>
      </c>
      <c r="AU140" s="226" t="s">
        <v>80</v>
      </c>
      <c r="AY140" s="18" t="s">
        <v>175</v>
      </c>
      <c r="BE140" s="227">
        <f>IF(N140="základní",J140,0)</f>
        <v>0</v>
      </c>
      <c r="BF140" s="227">
        <f>IF(N140="snížená",J140,0)</f>
        <v>0</v>
      </c>
      <c r="BG140" s="227">
        <f>IF(N140="zákl. přenesená",J140,0)</f>
        <v>0</v>
      </c>
      <c r="BH140" s="227">
        <f>IF(N140="sníž. přenesená",J140,0)</f>
        <v>0</v>
      </c>
      <c r="BI140" s="227">
        <f>IF(N140="nulová",J140,0)</f>
        <v>0</v>
      </c>
      <c r="BJ140" s="18" t="s">
        <v>78</v>
      </c>
      <c r="BK140" s="227">
        <f>ROUND(I140*H140,2)</f>
        <v>0</v>
      </c>
      <c r="BL140" s="18" t="s">
        <v>118</v>
      </c>
      <c r="BM140" s="226" t="s">
        <v>259</v>
      </c>
    </row>
    <row r="141" s="15" customFormat="1">
      <c r="A141" s="15"/>
      <c r="B141" s="261"/>
      <c r="C141" s="262"/>
      <c r="D141" s="230" t="s">
        <v>184</v>
      </c>
      <c r="E141" s="263" t="s">
        <v>19</v>
      </c>
      <c r="F141" s="264" t="s">
        <v>255</v>
      </c>
      <c r="G141" s="262"/>
      <c r="H141" s="263" t="s">
        <v>19</v>
      </c>
      <c r="I141" s="265"/>
      <c r="J141" s="262"/>
      <c r="K141" s="262"/>
      <c r="L141" s="266"/>
      <c r="M141" s="267"/>
      <c r="N141" s="268"/>
      <c r="O141" s="268"/>
      <c r="P141" s="268"/>
      <c r="Q141" s="268"/>
      <c r="R141" s="268"/>
      <c r="S141" s="268"/>
      <c r="T141" s="269"/>
      <c r="U141" s="15"/>
      <c r="V141" s="15"/>
      <c r="W141" s="15"/>
      <c r="X141" s="15"/>
      <c r="Y141" s="15"/>
      <c r="Z141" s="15"/>
      <c r="AA141" s="15"/>
      <c r="AB141" s="15"/>
      <c r="AC141" s="15"/>
      <c r="AD141" s="15"/>
      <c r="AE141" s="15"/>
      <c r="AT141" s="270" t="s">
        <v>184</v>
      </c>
      <c r="AU141" s="270" t="s">
        <v>80</v>
      </c>
      <c r="AV141" s="15" t="s">
        <v>78</v>
      </c>
      <c r="AW141" s="15" t="s">
        <v>32</v>
      </c>
      <c r="AX141" s="15" t="s">
        <v>71</v>
      </c>
      <c r="AY141" s="270" t="s">
        <v>175</v>
      </c>
    </row>
    <row r="142" s="13" customFormat="1">
      <c r="A142" s="13"/>
      <c r="B142" s="228"/>
      <c r="C142" s="229"/>
      <c r="D142" s="230" t="s">
        <v>184</v>
      </c>
      <c r="E142" s="231" t="s">
        <v>19</v>
      </c>
      <c r="F142" s="232" t="s">
        <v>256</v>
      </c>
      <c r="G142" s="229"/>
      <c r="H142" s="233">
        <v>200</v>
      </c>
      <c r="I142" s="234"/>
      <c r="J142" s="229"/>
      <c r="K142" s="229"/>
      <c r="L142" s="235"/>
      <c r="M142" s="236"/>
      <c r="N142" s="237"/>
      <c r="O142" s="237"/>
      <c r="P142" s="237"/>
      <c r="Q142" s="237"/>
      <c r="R142" s="237"/>
      <c r="S142" s="237"/>
      <c r="T142" s="238"/>
      <c r="U142" s="13"/>
      <c r="V142" s="13"/>
      <c r="W142" s="13"/>
      <c r="X142" s="13"/>
      <c r="Y142" s="13"/>
      <c r="Z142" s="13"/>
      <c r="AA142" s="13"/>
      <c r="AB142" s="13"/>
      <c r="AC142" s="13"/>
      <c r="AD142" s="13"/>
      <c r="AE142" s="13"/>
      <c r="AT142" s="239" t="s">
        <v>184</v>
      </c>
      <c r="AU142" s="239" t="s">
        <v>80</v>
      </c>
      <c r="AV142" s="13" t="s">
        <v>80</v>
      </c>
      <c r="AW142" s="13" t="s">
        <v>32</v>
      </c>
      <c r="AX142" s="13" t="s">
        <v>78</v>
      </c>
      <c r="AY142" s="239" t="s">
        <v>175</v>
      </c>
    </row>
    <row r="143" s="2" customFormat="1" ht="16.5" customHeight="1">
      <c r="A143" s="39"/>
      <c r="B143" s="40"/>
      <c r="C143" s="215" t="s">
        <v>143</v>
      </c>
      <c r="D143" s="215" t="s">
        <v>178</v>
      </c>
      <c r="E143" s="216" t="s">
        <v>260</v>
      </c>
      <c r="F143" s="217" t="s">
        <v>261</v>
      </c>
      <c r="G143" s="218" t="s">
        <v>244</v>
      </c>
      <c r="H143" s="219">
        <v>10</v>
      </c>
      <c r="I143" s="220"/>
      <c r="J143" s="221">
        <f>ROUND(I143*H143,2)</f>
        <v>0</v>
      </c>
      <c r="K143" s="217" t="s">
        <v>182</v>
      </c>
      <c r="L143" s="45"/>
      <c r="M143" s="222" t="s">
        <v>19</v>
      </c>
      <c r="N143" s="223" t="s">
        <v>42</v>
      </c>
      <c r="O143" s="85"/>
      <c r="P143" s="224">
        <f>O143*H143</f>
        <v>0</v>
      </c>
      <c r="Q143" s="224">
        <v>0</v>
      </c>
      <c r="R143" s="224">
        <f>Q143*H143</f>
        <v>0</v>
      </c>
      <c r="S143" s="224">
        <v>0</v>
      </c>
      <c r="T143" s="225">
        <f>S143*H143</f>
        <v>0</v>
      </c>
      <c r="U143" s="39"/>
      <c r="V143" s="39"/>
      <c r="W143" s="39"/>
      <c r="X143" s="39"/>
      <c r="Y143" s="39"/>
      <c r="Z143" s="39"/>
      <c r="AA143" s="39"/>
      <c r="AB143" s="39"/>
      <c r="AC143" s="39"/>
      <c r="AD143" s="39"/>
      <c r="AE143" s="39"/>
      <c r="AR143" s="226" t="s">
        <v>118</v>
      </c>
      <c r="AT143" s="226" t="s">
        <v>178</v>
      </c>
      <c r="AU143" s="226" t="s">
        <v>80</v>
      </c>
      <c r="AY143" s="18" t="s">
        <v>175</v>
      </c>
      <c r="BE143" s="227">
        <f>IF(N143="základní",J143,0)</f>
        <v>0</v>
      </c>
      <c r="BF143" s="227">
        <f>IF(N143="snížená",J143,0)</f>
        <v>0</v>
      </c>
      <c r="BG143" s="227">
        <f>IF(N143="zákl. přenesená",J143,0)</f>
        <v>0</v>
      </c>
      <c r="BH143" s="227">
        <f>IF(N143="sníž. přenesená",J143,0)</f>
        <v>0</v>
      </c>
      <c r="BI143" s="227">
        <f>IF(N143="nulová",J143,0)</f>
        <v>0</v>
      </c>
      <c r="BJ143" s="18" t="s">
        <v>78</v>
      </c>
      <c r="BK143" s="227">
        <f>ROUND(I143*H143,2)</f>
        <v>0</v>
      </c>
      <c r="BL143" s="18" t="s">
        <v>118</v>
      </c>
      <c r="BM143" s="226" t="s">
        <v>262</v>
      </c>
    </row>
    <row r="144" s="15" customFormat="1">
      <c r="A144" s="15"/>
      <c r="B144" s="261"/>
      <c r="C144" s="262"/>
      <c r="D144" s="230" t="s">
        <v>184</v>
      </c>
      <c r="E144" s="263" t="s">
        <v>19</v>
      </c>
      <c r="F144" s="264" t="s">
        <v>255</v>
      </c>
      <c r="G144" s="262"/>
      <c r="H144" s="263" t="s">
        <v>19</v>
      </c>
      <c r="I144" s="265"/>
      <c r="J144" s="262"/>
      <c r="K144" s="262"/>
      <c r="L144" s="266"/>
      <c r="M144" s="267"/>
      <c r="N144" s="268"/>
      <c r="O144" s="268"/>
      <c r="P144" s="268"/>
      <c r="Q144" s="268"/>
      <c r="R144" s="268"/>
      <c r="S144" s="268"/>
      <c r="T144" s="269"/>
      <c r="U144" s="15"/>
      <c r="V144" s="15"/>
      <c r="W144" s="15"/>
      <c r="X144" s="15"/>
      <c r="Y144" s="15"/>
      <c r="Z144" s="15"/>
      <c r="AA144" s="15"/>
      <c r="AB144" s="15"/>
      <c r="AC144" s="15"/>
      <c r="AD144" s="15"/>
      <c r="AE144" s="15"/>
      <c r="AT144" s="270" t="s">
        <v>184</v>
      </c>
      <c r="AU144" s="270" t="s">
        <v>80</v>
      </c>
      <c r="AV144" s="15" t="s">
        <v>78</v>
      </c>
      <c r="AW144" s="15" t="s">
        <v>32</v>
      </c>
      <c r="AX144" s="15" t="s">
        <v>71</v>
      </c>
      <c r="AY144" s="270" t="s">
        <v>175</v>
      </c>
    </row>
    <row r="145" s="13" customFormat="1">
      <c r="A145" s="13"/>
      <c r="B145" s="228"/>
      <c r="C145" s="229"/>
      <c r="D145" s="230" t="s">
        <v>184</v>
      </c>
      <c r="E145" s="231" t="s">
        <v>19</v>
      </c>
      <c r="F145" s="232" t="s">
        <v>113</v>
      </c>
      <c r="G145" s="229"/>
      <c r="H145" s="233">
        <v>10</v>
      </c>
      <c r="I145" s="234"/>
      <c r="J145" s="229"/>
      <c r="K145" s="229"/>
      <c r="L145" s="235"/>
      <c r="M145" s="236"/>
      <c r="N145" s="237"/>
      <c r="O145" s="237"/>
      <c r="P145" s="237"/>
      <c r="Q145" s="237"/>
      <c r="R145" s="237"/>
      <c r="S145" s="237"/>
      <c r="T145" s="238"/>
      <c r="U145" s="13"/>
      <c r="V145" s="13"/>
      <c r="W145" s="13"/>
      <c r="X145" s="13"/>
      <c r="Y145" s="13"/>
      <c r="Z145" s="13"/>
      <c r="AA145" s="13"/>
      <c r="AB145" s="13"/>
      <c r="AC145" s="13"/>
      <c r="AD145" s="13"/>
      <c r="AE145" s="13"/>
      <c r="AT145" s="239" t="s">
        <v>184</v>
      </c>
      <c r="AU145" s="239" t="s">
        <v>80</v>
      </c>
      <c r="AV145" s="13" t="s">
        <v>80</v>
      </c>
      <c r="AW145" s="13" t="s">
        <v>32</v>
      </c>
      <c r="AX145" s="13" t="s">
        <v>78</v>
      </c>
      <c r="AY145" s="239" t="s">
        <v>175</v>
      </c>
    </row>
    <row r="146" s="2" customFormat="1" ht="16.5" customHeight="1">
      <c r="A146" s="39"/>
      <c r="B146" s="40"/>
      <c r="C146" s="215" t="s">
        <v>263</v>
      </c>
      <c r="D146" s="215" t="s">
        <v>178</v>
      </c>
      <c r="E146" s="216" t="s">
        <v>264</v>
      </c>
      <c r="F146" s="217" t="s">
        <v>265</v>
      </c>
      <c r="G146" s="218" t="s">
        <v>244</v>
      </c>
      <c r="H146" s="219">
        <v>10</v>
      </c>
      <c r="I146" s="220"/>
      <c r="J146" s="221">
        <f>ROUND(I146*H146,2)</f>
        <v>0</v>
      </c>
      <c r="K146" s="217" t="s">
        <v>182</v>
      </c>
      <c r="L146" s="45"/>
      <c r="M146" s="222" t="s">
        <v>19</v>
      </c>
      <c r="N146" s="223" t="s">
        <v>42</v>
      </c>
      <c r="O146" s="85"/>
      <c r="P146" s="224">
        <f>O146*H146</f>
        <v>0</v>
      </c>
      <c r="Q146" s="224">
        <v>0</v>
      </c>
      <c r="R146" s="224">
        <f>Q146*H146</f>
        <v>0</v>
      </c>
      <c r="S146" s="224">
        <v>0</v>
      </c>
      <c r="T146" s="225">
        <f>S146*H146</f>
        <v>0</v>
      </c>
      <c r="U146" s="39"/>
      <c r="V146" s="39"/>
      <c r="W146" s="39"/>
      <c r="X146" s="39"/>
      <c r="Y146" s="39"/>
      <c r="Z146" s="39"/>
      <c r="AA146" s="39"/>
      <c r="AB146" s="39"/>
      <c r="AC146" s="39"/>
      <c r="AD146" s="39"/>
      <c r="AE146" s="39"/>
      <c r="AR146" s="226" t="s">
        <v>118</v>
      </c>
      <c r="AT146" s="226" t="s">
        <v>178</v>
      </c>
      <c r="AU146" s="226" t="s">
        <v>80</v>
      </c>
      <c r="AY146" s="18" t="s">
        <v>175</v>
      </c>
      <c r="BE146" s="227">
        <f>IF(N146="základní",J146,0)</f>
        <v>0</v>
      </c>
      <c r="BF146" s="227">
        <f>IF(N146="snížená",J146,0)</f>
        <v>0</v>
      </c>
      <c r="BG146" s="227">
        <f>IF(N146="zákl. přenesená",J146,0)</f>
        <v>0</v>
      </c>
      <c r="BH146" s="227">
        <f>IF(N146="sníž. přenesená",J146,0)</f>
        <v>0</v>
      </c>
      <c r="BI146" s="227">
        <f>IF(N146="nulová",J146,0)</f>
        <v>0</v>
      </c>
      <c r="BJ146" s="18" t="s">
        <v>78</v>
      </c>
      <c r="BK146" s="227">
        <f>ROUND(I146*H146,2)</f>
        <v>0</v>
      </c>
      <c r="BL146" s="18" t="s">
        <v>118</v>
      </c>
      <c r="BM146" s="226" t="s">
        <v>266</v>
      </c>
    </row>
    <row r="147" s="15" customFormat="1">
      <c r="A147" s="15"/>
      <c r="B147" s="261"/>
      <c r="C147" s="262"/>
      <c r="D147" s="230" t="s">
        <v>184</v>
      </c>
      <c r="E147" s="263" t="s">
        <v>19</v>
      </c>
      <c r="F147" s="264" t="s">
        <v>255</v>
      </c>
      <c r="G147" s="262"/>
      <c r="H147" s="263" t="s">
        <v>19</v>
      </c>
      <c r="I147" s="265"/>
      <c r="J147" s="262"/>
      <c r="K147" s="262"/>
      <c r="L147" s="266"/>
      <c r="M147" s="267"/>
      <c r="N147" s="268"/>
      <c r="O147" s="268"/>
      <c r="P147" s="268"/>
      <c r="Q147" s="268"/>
      <c r="R147" s="268"/>
      <c r="S147" s="268"/>
      <c r="T147" s="269"/>
      <c r="U147" s="15"/>
      <c r="V147" s="15"/>
      <c r="W147" s="15"/>
      <c r="X147" s="15"/>
      <c r="Y147" s="15"/>
      <c r="Z147" s="15"/>
      <c r="AA147" s="15"/>
      <c r="AB147" s="15"/>
      <c r="AC147" s="15"/>
      <c r="AD147" s="15"/>
      <c r="AE147" s="15"/>
      <c r="AT147" s="270" t="s">
        <v>184</v>
      </c>
      <c r="AU147" s="270" t="s">
        <v>80</v>
      </c>
      <c r="AV147" s="15" t="s">
        <v>78</v>
      </c>
      <c r="AW147" s="15" t="s">
        <v>32</v>
      </c>
      <c r="AX147" s="15" t="s">
        <v>71</v>
      </c>
      <c r="AY147" s="270" t="s">
        <v>175</v>
      </c>
    </row>
    <row r="148" s="13" customFormat="1">
      <c r="A148" s="13"/>
      <c r="B148" s="228"/>
      <c r="C148" s="229"/>
      <c r="D148" s="230" t="s">
        <v>184</v>
      </c>
      <c r="E148" s="231" t="s">
        <v>19</v>
      </c>
      <c r="F148" s="232" t="s">
        <v>113</v>
      </c>
      <c r="G148" s="229"/>
      <c r="H148" s="233">
        <v>10</v>
      </c>
      <c r="I148" s="234"/>
      <c r="J148" s="229"/>
      <c r="K148" s="229"/>
      <c r="L148" s="235"/>
      <c r="M148" s="236"/>
      <c r="N148" s="237"/>
      <c r="O148" s="237"/>
      <c r="P148" s="237"/>
      <c r="Q148" s="237"/>
      <c r="R148" s="237"/>
      <c r="S148" s="237"/>
      <c r="T148" s="238"/>
      <c r="U148" s="13"/>
      <c r="V148" s="13"/>
      <c r="W148" s="13"/>
      <c r="X148" s="13"/>
      <c r="Y148" s="13"/>
      <c r="Z148" s="13"/>
      <c r="AA148" s="13"/>
      <c r="AB148" s="13"/>
      <c r="AC148" s="13"/>
      <c r="AD148" s="13"/>
      <c r="AE148" s="13"/>
      <c r="AT148" s="239" t="s">
        <v>184</v>
      </c>
      <c r="AU148" s="239" t="s">
        <v>80</v>
      </c>
      <c r="AV148" s="13" t="s">
        <v>80</v>
      </c>
      <c r="AW148" s="13" t="s">
        <v>32</v>
      </c>
      <c r="AX148" s="13" t="s">
        <v>78</v>
      </c>
      <c r="AY148" s="239" t="s">
        <v>175</v>
      </c>
    </row>
    <row r="149" s="2" customFormat="1" ht="37.8" customHeight="1">
      <c r="A149" s="39"/>
      <c r="B149" s="40"/>
      <c r="C149" s="215" t="s">
        <v>267</v>
      </c>
      <c r="D149" s="215" t="s">
        <v>178</v>
      </c>
      <c r="E149" s="216" t="s">
        <v>268</v>
      </c>
      <c r="F149" s="217" t="s">
        <v>269</v>
      </c>
      <c r="G149" s="218" t="s">
        <v>244</v>
      </c>
      <c r="H149" s="219">
        <v>6</v>
      </c>
      <c r="I149" s="220"/>
      <c r="J149" s="221">
        <f>ROUND(I149*H149,2)</f>
        <v>0</v>
      </c>
      <c r="K149" s="217" t="s">
        <v>182</v>
      </c>
      <c r="L149" s="45"/>
      <c r="M149" s="222" t="s">
        <v>19</v>
      </c>
      <c r="N149" s="223" t="s">
        <v>42</v>
      </c>
      <c r="O149" s="85"/>
      <c r="P149" s="224">
        <f>O149*H149</f>
        <v>0</v>
      </c>
      <c r="Q149" s="224">
        <v>0</v>
      </c>
      <c r="R149" s="224">
        <f>Q149*H149</f>
        <v>0</v>
      </c>
      <c r="S149" s="224">
        <v>0</v>
      </c>
      <c r="T149" s="225">
        <f>S149*H149</f>
        <v>0</v>
      </c>
      <c r="U149" s="39"/>
      <c r="V149" s="39"/>
      <c r="W149" s="39"/>
      <c r="X149" s="39"/>
      <c r="Y149" s="39"/>
      <c r="Z149" s="39"/>
      <c r="AA149" s="39"/>
      <c r="AB149" s="39"/>
      <c r="AC149" s="39"/>
      <c r="AD149" s="39"/>
      <c r="AE149" s="39"/>
      <c r="AR149" s="226" t="s">
        <v>118</v>
      </c>
      <c r="AT149" s="226" t="s">
        <v>178</v>
      </c>
      <c r="AU149" s="226" t="s">
        <v>80</v>
      </c>
      <c r="AY149" s="18" t="s">
        <v>175</v>
      </c>
      <c r="BE149" s="227">
        <f>IF(N149="základní",J149,0)</f>
        <v>0</v>
      </c>
      <c r="BF149" s="227">
        <f>IF(N149="snížená",J149,0)</f>
        <v>0</v>
      </c>
      <c r="BG149" s="227">
        <f>IF(N149="zákl. přenesená",J149,0)</f>
        <v>0</v>
      </c>
      <c r="BH149" s="227">
        <f>IF(N149="sníž. přenesená",J149,0)</f>
        <v>0</v>
      </c>
      <c r="BI149" s="227">
        <f>IF(N149="nulová",J149,0)</f>
        <v>0</v>
      </c>
      <c r="BJ149" s="18" t="s">
        <v>78</v>
      </c>
      <c r="BK149" s="227">
        <f>ROUND(I149*H149,2)</f>
        <v>0</v>
      </c>
      <c r="BL149" s="18" t="s">
        <v>118</v>
      </c>
      <c r="BM149" s="226" t="s">
        <v>270</v>
      </c>
    </row>
    <row r="150" s="13" customFormat="1">
      <c r="A150" s="13"/>
      <c r="B150" s="228"/>
      <c r="C150" s="229"/>
      <c r="D150" s="230" t="s">
        <v>184</v>
      </c>
      <c r="E150" s="231" t="s">
        <v>19</v>
      </c>
      <c r="F150" s="232" t="s">
        <v>271</v>
      </c>
      <c r="G150" s="229"/>
      <c r="H150" s="233">
        <v>6</v>
      </c>
      <c r="I150" s="234"/>
      <c r="J150" s="229"/>
      <c r="K150" s="229"/>
      <c r="L150" s="235"/>
      <c r="M150" s="271"/>
      <c r="N150" s="272"/>
      <c r="O150" s="272"/>
      <c r="P150" s="272"/>
      <c r="Q150" s="272"/>
      <c r="R150" s="272"/>
      <c r="S150" s="272"/>
      <c r="T150" s="273"/>
      <c r="U150" s="13"/>
      <c r="V150" s="13"/>
      <c r="W150" s="13"/>
      <c r="X150" s="13"/>
      <c r="Y150" s="13"/>
      <c r="Z150" s="13"/>
      <c r="AA150" s="13"/>
      <c r="AB150" s="13"/>
      <c r="AC150" s="13"/>
      <c r="AD150" s="13"/>
      <c r="AE150" s="13"/>
      <c r="AT150" s="239" t="s">
        <v>184</v>
      </c>
      <c r="AU150" s="239" t="s">
        <v>80</v>
      </c>
      <c r="AV150" s="13" t="s">
        <v>80</v>
      </c>
      <c r="AW150" s="13" t="s">
        <v>32</v>
      </c>
      <c r="AX150" s="13" t="s">
        <v>78</v>
      </c>
      <c r="AY150" s="239" t="s">
        <v>175</v>
      </c>
    </row>
    <row r="151" s="2" customFormat="1" ht="6.96" customHeight="1">
      <c r="A151" s="39"/>
      <c r="B151" s="60"/>
      <c r="C151" s="61"/>
      <c r="D151" s="61"/>
      <c r="E151" s="61"/>
      <c r="F151" s="61"/>
      <c r="G151" s="61"/>
      <c r="H151" s="61"/>
      <c r="I151" s="61"/>
      <c r="J151" s="61"/>
      <c r="K151" s="61"/>
      <c r="L151" s="45"/>
      <c r="M151" s="39"/>
      <c r="O151" s="39"/>
      <c r="P151" s="39"/>
      <c r="Q151" s="39"/>
      <c r="R151" s="39"/>
      <c r="S151" s="39"/>
      <c r="T151" s="39"/>
      <c r="U151" s="39"/>
      <c r="V151" s="39"/>
      <c r="W151" s="39"/>
      <c r="X151" s="39"/>
      <c r="Y151" s="39"/>
      <c r="Z151" s="39"/>
      <c r="AA151" s="39"/>
      <c r="AB151" s="39"/>
      <c r="AC151" s="39"/>
      <c r="AD151" s="39"/>
      <c r="AE151" s="39"/>
    </row>
  </sheetData>
  <sheetProtection sheet="1" autoFilter="0" formatColumns="0" formatRows="0" objects="1" scenarios="1" spinCount="100000" saltValue="hmfLGxqsqzlElAqImpyOZS2YMFDwat0kDN2dh5HGQX690APcuzZPu6AeIYxR2a3X5d9YJTCsrq3qE1oLtWlOuA==" hashValue="NkfmNsq7fUmJz8NnN0fXFLdwrun+YhDO+Ihyt5y0l0pSuesDvePaJ2RGndIDg6VfFICWa5G6jZylv/1NYGT4LA==" algorithmName="SHA-512" password="CC35"/>
  <autoFilter ref="C92:K150"/>
  <mergeCells count="15">
    <mergeCell ref="E7:H7"/>
    <mergeCell ref="E11:H11"/>
    <mergeCell ref="E9:H9"/>
    <mergeCell ref="E13:H13"/>
    <mergeCell ref="E22:H22"/>
    <mergeCell ref="E31:H31"/>
    <mergeCell ref="E52:H52"/>
    <mergeCell ref="E56:H56"/>
    <mergeCell ref="E54:H54"/>
    <mergeCell ref="E58:H58"/>
    <mergeCell ref="E79:H79"/>
    <mergeCell ref="E83:H83"/>
    <mergeCell ref="E81:H81"/>
    <mergeCell ref="E85:H8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146</v>
      </c>
    </row>
    <row r="3" s="1" customFormat="1" ht="6.96" customHeight="1">
      <c r="B3" s="140"/>
      <c r="C3" s="141"/>
      <c r="D3" s="141"/>
      <c r="E3" s="141"/>
      <c r="F3" s="141"/>
      <c r="G3" s="141"/>
      <c r="H3" s="141"/>
      <c r="I3" s="141"/>
      <c r="J3" s="141"/>
      <c r="K3" s="141"/>
      <c r="L3" s="21"/>
      <c r="AT3" s="18" t="s">
        <v>80</v>
      </c>
    </row>
    <row r="4" s="1" customFormat="1" ht="24.96" customHeight="1">
      <c r="B4" s="21"/>
      <c r="D4" s="142" t="s">
        <v>147</v>
      </c>
      <c r="L4" s="21"/>
      <c r="M4" s="143" t="s">
        <v>10</v>
      </c>
      <c r="AT4" s="18" t="s">
        <v>4</v>
      </c>
    </row>
    <row r="5" s="1" customFormat="1" ht="6.96" customHeight="1">
      <c r="B5" s="21"/>
      <c r="L5" s="21"/>
    </row>
    <row r="6" s="1" customFormat="1" ht="12" customHeight="1">
      <c r="B6" s="21"/>
      <c r="D6" s="144" t="s">
        <v>16</v>
      </c>
      <c r="L6" s="21"/>
    </row>
    <row r="7" s="1" customFormat="1" ht="16.5" customHeight="1">
      <c r="B7" s="21"/>
      <c r="E7" s="145" t="str">
        <f>'Rekapitulace zakázky'!K6</f>
        <v>Oprava geometrických parametrů koleje 2023 u ST Ústí nad Labem</v>
      </c>
      <c r="F7" s="144"/>
      <c r="G7" s="144"/>
      <c r="H7" s="144"/>
      <c r="L7" s="21"/>
    </row>
    <row r="8" s="1" customFormat="1" ht="12" customHeight="1">
      <c r="B8" s="21"/>
      <c r="D8" s="144" t="s">
        <v>148</v>
      </c>
      <c r="L8" s="21"/>
    </row>
    <row r="9" s="2" customFormat="1" ht="16.5" customHeight="1">
      <c r="A9" s="39"/>
      <c r="B9" s="45"/>
      <c r="C9" s="39"/>
      <c r="D9" s="39"/>
      <c r="E9" s="145" t="s">
        <v>581</v>
      </c>
      <c r="F9" s="39"/>
      <c r="G9" s="39"/>
      <c r="H9" s="39"/>
      <c r="I9" s="39"/>
      <c r="J9" s="39"/>
      <c r="K9" s="39"/>
      <c r="L9" s="147"/>
      <c r="S9" s="39"/>
      <c r="T9" s="39"/>
      <c r="U9" s="39"/>
      <c r="V9" s="39"/>
      <c r="W9" s="39"/>
      <c r="X9" s="39"/>
      <c r="Y9" s="39"/>
      <c r="Z9" s="39"/>
      <c r="AA9" s="39"/>
      <c r="AB9" s="39"/>
      <c r="AC9" s="39"/>
      <c r="AD9" s="39"/>
      <c r="AE9" s="39"/>
    </row>
    <row r="10" s="2" customFormat="1" ht="12" customHeight="1">
      <c r="A10" s="39"/>
      <c r="B10" s="45"/>
      <c r="C10" s="39"/>
      <c r="D10" s="144" t="s">
        <v>150</v>
      </c>
      <c r="E10" s="39"/>
      <c r="F10" s="39"/>
      <c r="G10" s="39"/>
      <c r="H10" s="39"/>
      <c r="I10" s="39"/>
      <c r="J10" s="39"/>
      <c r="K10" s="39"/>
      <c r="L10" s="147"/>
      <c r="S10" s="39"/>
      <c r="T10" s="39"/>
      <c r="U10" s="39"/>
      <c r="V10" s="39"/>
      <c r="W10" s="39"/>
      <c r="X10" s="39"/>
      <c r="Y10" s="39"/>
      <c r="Z10" s="39"/>
      <c r="AA10" s="39"/>
      <c r="AB10" s="39"/>
      <c r="AC10" s="39"/>
      <c r="AD10" s="39"/>
      <c r="AE10" s="39"/>
    </row>
    <row r="11" s="2" customFormat="1" ht="16.5" customHeight="1">
      <c r="A11" s="39"/>
      <c r="B11" s="45"/>
      <c r="C11" s="39"/>
      <c r="D11" s="39"/>
      <c r="E11" s="148" t="s">
        <v>556</v>
      </c>
      <c r="F11" s="39"/>
      <c r="G11" s="39"/>
      <c r="H11" s="39"/>
      <c r="I11" s="39"/>
      <c r="J11" s="39"/>
      <c r="K11" s="39"/>
      <c r="L11" s="147"/>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7"/>
      <c r="S12" s="39"/>
      <c r="T12" s="39"/>
      <c r="U12" s="39"/>
      <c r="V12" s="39"/>
      <c r="W12" s="39"/>
      <c r="X12" s="39"/>
      <c r="Y12" s="39"/>
      <c r="Z12" s="39"/>
      <c r="AA12" s="39"/>
      <c r="AB12" s="39"/>
      <c r="AC12" s="39"/>
      <c r="AD12" s="39"/>
      <c r="AE12" s="39"/>
    </row>
    <row r="13" s="2" customFormat="1" ht="12" customHeight="1">
      <c r="A13" s="39"/>
      <c r="B13" s="45"/>
      <c r="C13" s="39"/>
      <c r="D13" s="144" t="s">
        <v>18</v>
      </c>
      <c r="E13" s="39"/>
      <c r="F13" s="134" t="s">
        <v>19</v>
      </c>
      <c r="G13" s="39"/>
      <c r="H13" s="39"/>
      <c r="I13" s="144" t="s">
        <v>20</v>
      </c>
      <c r="J13" s="134" t="s">
        <v>19</v>
      </c>
      <c r="K13" s="39"/>
      <c r="L13" s="147"/>
      <c r="S13" s="39"/>
      <c r="T13" s="39"/>
      <c r="U13" s="39"/>
      <c r="V13" s="39"/>
      <c r="W13" s="39"/>
      <c r="X13" s="39"/>
      <c r="Y13" s="39"/>
      <c r="Z13" s="39"/>
      <c r="AA13" s="39"/>
      <c r="AB13" s="39"/>
      <c r="AC13" s="39"/>
      <c r="AD13" s="39"/>
      <c r="AE13" s="39"/>
    </row>
    <row r="14" s="2" customFormat="1" ht="12" customHeight="1">
      <c r="A14" s="39"/>
      <c r="B14" s="45"/>
      <c r="C14" s="39"/>
      <c r="D14" s="144" t="s">
        <v>21</v>
      </c>
      <c r="E14" s="39"/>
      <c r="F14" s="134" t="s">
        <v>22</v>
      </c>
      <c r="G14" s="39"/>
      <c r="H14" s="39"/>
      <c r="I14" s="144" t="s">
        <v>23</v>
      </c>
      <c r="J14" s="149" t="str">
        <f>'Rekapitulace zakázky'!AN8</f>
        <v>21. 2. 2023</v>
      </c>
      <c r="K14" s="39"/>
      <c r="L14" s="147"/>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7"/>
      <c r="S15" s="39"/>
      <c r="T15" s="39"/>
      <c r="U15" s="39"/>
      <c r="V15" s="39"/>
      <c r="W15" s="39"/>
      <c r="X15" s="39"/>
      <c r="Y15" s="39"/>
      <c r="Z15" s="39"/>
      <c r="AA15" s="39"/>
      <c r="AB15" s="39"/>
      <c r="AC15" s="39"/>
      <c r="AD15" s="39"/>
      <c r="AE15" s="39"/>
    </row>
    <row r="16" s="2" customFormat="1" ht="12" customHeight="1">
      <c r="A16" s="39"/>
      <c r="B16" s="45"/>
      <c r="C16" s="39"/>
      <c r="D16" s="144" t="s">
        <v>25</v>
      </c>
      <c r="E16" s="39"/>
      <c r="F16" s="39"/>
      <c r="G16" s="39"/>
      <c r="H16" s="39"/>
      <c r="I16" s="144" t="s">
        <v>26</v>
      </c>
      <c r="J16" s="134" t="str">
        <f>IF('Rekapitulace zakázky'!AN10="","",'Rekapitulace zakázky'!AN10)</f>
        <v/>
      </c>
      <c r="K16" s="39"/>
      <c r="L16" s="147"/>
      <c r="S16" s="39"/>
      <c r="T16" s="39"/>
      <c r="U16" s="39"/>
      <c r="V16" s="39"/>
      <c r="W16" s="39"/>
      <c r="X16" s="39"/>
      <c r="Y16" s="39"/>
      <c r="Z16" s="39"/>
      <c r="AA16" s="39"/>
      <c r="AB16" s="39"/>
      <c r="AC16" s="39"/>
      <c r="AD16" s="39"/>
      <c r="AE16" s="39"/>
    </row>
    <row r="17" s="2" customFormat="1" ht="18" customHeight="1">
      <c r="A17" s="39"/>
      <c r="B17" s="45"/>
      <c r="C17" s="39"/>
      <c r="D17" s="39"/>
      <c r="E17" s="134" t="str">
        <f>IF('Rekapitulace zakázky'!E11="","",'Rekapitulace zakázky'!E11)</f>
        <v>OŘ Ústí nad Labem</v>
      </c>
      <c r="F17" s="39"/>
      <c r="G17" s="39"/>
      <c r="H17" s="39"/>
      <c r="I17" s="144" t="s">
        <v>28</v>
      </c>
      <c r="J17" s="134" t="str">
        <f>IF('Rekapitulace zakázky'!AN11="","",'Rekapitulace zakázky'!AN11)</f>
        <v/>
      </c>
      <c r="K17" s="39"/>
      <c r="L17" s="147"/>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7"/>
      <c r="S18" s="39"/>
      <c r="T18" s="39"/>
      <c r="U18" s="39"/>
      <c r="V18" s="39"/>
      <c r="W18" s="39"/>
      <c r="X18" s="39"/>
      <c r="Y18" s="39"/>
      <c r="Z18" s="39"/>
      <c r="AA18" s="39"/>
      <c r="AB18" s="39"/>
      <c r="AC18" s="39"/>
      <c r="AD18" s="39"/>
      <c r="AE18" s="39"/>
    </row>
    <row r="19" s="2" customFormat="1" ht="12" customHeight="1">
      <c r="A19" s="39"/>
      <c r="B19" s="45"/>
      <c r="C19" s="39"/>
      <c r="D19" s="144" t="s">
        <v>29</v>
      </c>
      <c r="E19" s="39"/>
      <c r="F19" s="39"/>
      <c r="G19" s="39"/>
      <c r="H19" s="39"/>
      <c r="I19" s="144" t="s">
        <v>26</v>
      </c>
      <c r="J19" s="34" t="str">
        <f>'Rekapitulace zakázky'!AN13</f>
        <v>Vyplň údaj</v>
      </c>
      <c r="K19" s="39"/>
      <c r="L19" s="147"/>
      <c r="S19" s="39"/>
      <c r="T19" s="39"/>
      <c r="U19" s="39"/>
      <c r="V19" s="39"/>
      <c r="W19" s="39"/>
      <c r="X19" s="39"/>
      <c r="Y19" s="39"/>
      <c r="Z19" s="39"/>
      <c r="AA19" s="39"/>
      <c r="AB19" s="39"/>
      <c r="AC19" s="39"/>
      <c r="AD19" s="39"/>
      <c r="AE19" s="39"/>
    </row>
    <row r="20" s="2" customFormat="1" ht="18" customHeight="1">
      <c r="A20" s="39"/>
      <c r="B20" s="45"/>
      <c r="C20" s="39"/>
      <c r="D20" s="39"/>
      <c r="E20" s="34" t="str">
        <f>'Rekapitulace zakázky'!E14</f>
        <v>Vyplň údaj</v>
      </c>
      <c r="F20" s="134"/>
      <c r="G20" s="134"/>
      <c r="H20" s="134"/>
      <c r="I20" s="144" t="s">
        <v>28</v>
      </c>
      <c r="J20" s="34" t="str">
        <f>'Rekapitulace zakázky'!AN14</f>
        <v>Vyplň údaj</v>
      </c>
      <c r="K20" s="39"/>
      <c r="L20" s="147"/>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7"/>
      <c r="S21" s="39"/>
      <c r="T21" s="39"/>
      <c r="U21" s="39"/>
      <c r="V21" s="39"/>
      <c r="W21" s="39"/>
      <c r="X21" s="39"/>
      <c r="Y21" s="39"/>
      <c r="Z21" s="39"/>
      <c r="AA21" s="39"/>
      <c r="AB21" s="39"/>
      <c r="AC21" s="39"/>
      <c r="AD21" s="39"/>
      <c r="AE21" s="39"/>
    </row>
    <row r="22" s="2" customFormat="1" ht="12" customHeight="1">
      <c r="A22" s="39"/>
      <c r="B22" s="45"/>
      <c r="C22" s="39"/>
      <c r="D22" s="144" t="s">
        <v>31</v>
      </c>
      <c r="E22" s="39"/>
      <c r="F22" s="39"/>
      <c r="G22" s="39"/>
      <c r="H22" s="39"/>
      <c r="I22" s="144" t="s">
        <v>26</v>
      </c>
      <c r="J22" s="134" t="str">
        <f>IF('Rekapitulace zakázky'!AN16="","",'Rekapitulace zakázky'!AN16)</f>
        <v/>
      </c>
      <c r="K22" s="39"/>
      <c r="L22" s="147"/>
      <c r="S22" s="39"/>
      <c r="T22" s="39"/>
      <c r="U22" s="39"/>
      <c r="V22" s="39"/>
      <c r="W22" s="39"/>
      <c r="X22" s="39"/>
      <c r="Y22" s="39"/>
      <c r="Z22" s="39"/>
      <c r="AA22" s="39"/>
      <c r="AB22" s="39"/>
      <c r="AC22" s="39"/>
      <c r="AD22" s="39"/>
      <c r="AE22" s="39"/>
    </row>
    <row r="23" s="2" customFormat="1" ht="18" customHeight="1">
      <c r="A23" s="39"/>
      <c r="B23" s="45"/>
      <c r="C23" s="39"/>
      <c r="D23" s="39"/>
      <c r="E23" s="134" t="str">
        <f>IF('Rekapitulace zakázky'!E17="","",'Rekapitulace zakázky'!E17)</f>
        <v xml:space="preserve"> </v>
      </c>
      <c r="F23" s="39"/>
      <c r="G23" s="39"/>
      <c r="H23" s="39"/>
      <c r="I23" s="144" t="s">
        <v>28</v>
      </c>
      <c r="J23" s="134" t="str">
        <f>IF('Rekapitulace zakázky'!AN17="","",'Rekapitulace zakázky'!AN17)</f>
        <v/>
      </c>
      <c r="K23" s="39"/>
      <c r="L23" s="147"/>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7"/>
      <c r="S24" s="39"/>
      <c r="T24" s="39"/>
      <c r="U24" s="39"/>
      <c r="V24" s="39"/>
      <c r="W24" s="39"/>
      <c r="X24" s="39"/>
      <c r="Y24" s="39"/>
      <c r="Z24" s="39"/>
      <c r="AA24" s="39"/>
      <c r="AB24" s="39"/>
      <c r="AC24" s="39"/>
      <c r="AD24" s="39"/>
      <c r="AE24" s="39"/>
    </row>
    <row r="25" s="2" customFormat="1" ht="12" customHeight="1">
      <c r="A25" s="39"/>
      <c r="B25" s="45"/>
      <c r="C25" s="39"/>
      <c r="D25" s="144" t="s">
        <v>33</v>
      </c>
      <c r="E25" s="39"/>
      <c r="F25" s="39"/>
      <c r="G25" s="39"/>
      <c r="H25" s="39"/>
      <c r="I25" s="144" t="s">
        <v>26</v>
      </c>
      <c r="J25" s="134" t="str">
        <f>IF('Rekapitulace zakázky'!AN19="","",'Rekapitulace zakázky'!AN19)</f>
        <v/>
      </c>
      <c r="K25" s="39"/>
      <c r="L25" s="147"/>
      <c r="S25" s="39"/>
      <c r="T25" s="39"/>
      <c r="U25" s="39"/>
      <c r="V25" s="39"/>
      <c r="W25" s="39"/>
      <c r="X25" s="39"/>
      <c r="Y25" s="39"/>
      <c r="Z25" s="39"/>
      <c r="AA25" s="39"/>
      <c r="AB25" s="39"/>
      <c r="AC25" s="39"/>
      <c r="AD25" s="39"/>
      <c r="AE25" s="39"/>
    </row>
    <row r="26" s="2" customFormat="1" ht="18" customHeight="1">
      <c r="A26" s="39"/>
      <c r="B26" s="45"/>
      <c r="C26" s="39"/>
      <c r="D26" s="39"/>
      <c r="E26" s="134" t="str">
        <f>IF('Rekapitulace zakázky'!E20="","",'Rekapitulace zakázky'!E20)</f>
        <v>Tomáš Šrédl</v>
      </c>
      <c r="F26" s="39"/>
      <c r="G26" s="39"/>
      <c r="H26" s="39"/>
      <c r="I26" s="144" t="s">
        <v>28</v>
      </c>
      <c r="J26" s="134" t="str">
        <f>IF('Rekapitulace zakázky'!AN20="","",'Rekapitulace zakázky'!AN20)</f>
        <v/>
      </c>
      <c r="K26" s="39"/>
      <c r="L26" s="147"/>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7"/>
      <c r="S27" s="39"/>
      <c r="T27" s="39"/>
      <c r="U27" s="39"/>
      <c r="V27" s="39"/>
      <c r="W27" s="39"/>
      <c r="X27" s="39"/>
      <c r="Y27" s="39"/>
      <c r="Z27" s="39"/>
      <c r="AA27" s="39"/>
      <c r="AB27" s="39"/>
      <c r="AC27" s="39"/>
      <c r="AD27" s="39"/>
      <c r="AE27" s="39"/>
    </row>
    <row r="28" s="2" customFormat="1" ht="12" customHeight="1">
      <c r="A28" s="39"/>
      <c r="B28" s="45"/>
      <c r="C28" s="39"/>
      <c r="D28" s="144" t="s">
        <v>35</v>
      </c>
      <c r="E28" s="39"/>
      <c r="F28" s="39"/>
      <c r="G28" s="39"/>
      <c r="H28" s="39"/>
      <c r="I28" s="39"/>
      <c r="J28" s="39"/>
      <c r="K28" s="39"/>
      <c r="L28" s="147"/>
      <c r="S28" s="39"/>
      <c r="T28" s="39"/>
      <c r="U28" s="39"/>
      <c r="V28" s="39"/>
      <c r="W28" s="39"/>
      <c r="X28" s="39"/>
      <c r="Y28" s="39"/>
      <c r="Z28" s="39"/>
      <c r="AA28" s="39"/>
      <c r="AB28" s="39"/>
      <c r="AC28" s="39"/>
      <c r="AD28" s="39"/>
      <c r="AE28" s="39"/>
    </row>
    <row r="29" s="8" customFormat="1" ht="16.5" customHeight="1">
      <c r="A29" s="150"/>
      <c r="B29" s="151"/>
      <c r="C29" s="150"/>
      <c r="D29" s="150"/>
      <c r="E29" s="152" t="s">
        <v>19</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39"/>
      <c r="B30" s="45"/>
      <c r="C30" s="39"/>
      <c r="D30" s="39"/>
      <c r="E30" s="39"/>
      <c r="F30" s="39"/>
      <c r="G30" s="39"/>
      <c r="H30" s="39"/>
      <c r="I30" s="39"/>
      <c r="J30" s="39"/>
      <c r="K30" s="39"/>
      <c r="L30" s="147"/>
      <c r="S30" s="39"/>
      <c r="T30" s="39"/>
      <c r="U30" s="39"/>
      <c r="V30" s="39"/>
      <c r="W30" s="39"/>
      <c r="X30" s="39"/>
      <c r="Y30" s="39"/>
      <c r="Z30" s="39"/>
      <c r="AA30" s="39"/>
      <c r="AB30" s="39"/>
      <c r="AC30" s="39"/>
      <c r="AD30" s="39"/>
      <c r="AE30" s="39"/>
    </row>
    <row r="31" s="2" customFormat="1" ht="6.96" customHeight="1">
      <c r="A31" s="39"/>
      <c r="B31" s="45"/>
      <c r="C31" s="39"/>
      <c r="D31" s="154"/>
      <c r="E31" s="154"/>
      <c r="F31" s="154"/>
      <c r="G31" s="154"/>
      <c r="H31" s="154"/>
      <c r="I31" s="154"/>
      <c r="J31" s="154"/>
      <c r="K31" s="154"/>
      <c r="L31" s="147"/>
      <c r="S31" s="39"/>
      <c r="T31" s="39"/>
      <c r="U31" s="39"/>
      <c r="V31" s="39"/>
      <c r="W31" s="39"/>
      <c r="X31" s="39"/>
      <c r="Y31" s="39"/>
      <c r="Z31" s="39"/>
      <c r="AA31" s="39"/>
      <c r="AB31" s="39"/>
      <c r="AC31" s="39"/>
      <c r="AD31" s="39"/>
      <c r="AE31" s="39"/>
    </row>
    <row r="32" s="2" customFormat="1" ht="25.44" customHeight="1">
      <c r="A32" s="39"/>
      <c r="B32" s="45"/>
      <c r="C32" s="39"/>
      <c r="D32" s="155" t="s">
        <v>37</v>
      </c>
      <c r="E32" s="39"/>
      <c r="F32" s="39"/>
      <c r="G32" s="39"/>
      <c r="H32" s="39"/>
      <c r="I32" s="39"/>
      <c r="J32" s="156">
        <f>ROUND(J85, 2)</f>
        <v>0</v>
      </c>
      <c r="K32" s="39"/>
      <c r="L32" s="147"/>
      <c r="S32" s="39"/>
      <c r="T32" s="39"/>
      <c r="U32" s="39"/>
      <c r="V32" s="39"/>
      <c r="W32" s="39"/>
      <c r="X32" s="39"/>
      <c r="Y32" s="39"/>
      <c r="Z32" s="39"/>
      <c r="AA32" s="39"/>
      <c r="AB32" s="39"/>
      <c r="AC32" s="39"/>
      <c r="AD32" s="39"/>
      <c r="AE32" s="39"/>
    </row>
    <row r="33" s="2" customFormat="1" ht="6.96" customHeight="1">
      <c r="A33" s="39"/>
      <c r="B33" s="45"/>
      <c r="C33" s="39"/>
      <c r="D33" s="154"/>
      <c r="E33" s="154"/>
      <c r="F33" s="154"/>
      <c r="G33" s="154"/>
      <c r="H33" s="154"/>
      <c r="I33" s="154"/>
      <c r="J33" s="154"/>
      <c r="K33" s="154"/>
      <c r="L33" s="147"/>
      <c r="S33" s="39"/>
      <c r="T33" s="39"/>
      <c r="U33" s="39"/>
      <c r="V33" s="39"/>
      <c r="W33" s="39"/>
      <c r="X33" s="39"/>
      <c r="Y33" s="39"/>
      <c r="Z33" s="39"/>
      <c r="AA33" s="39"/>
      <c r="AB33" s="39"/>
      <c r="AC33" s="39"/>
      <c r="AD33" s="39"/>
      <c r="AE33" s="39"/>
    </row>
    <row r="34" s="2" customFormat="1" ht="14.4" customHeight="1">
      <c r="A34" s="39"/>
      <c r="B34" s="45"/>
      <c r="C34" s="39"/>
      <c r="D34" s="39"/>
      <c r="E34" s="39"/>
      <c r="F34" s="157" t="s">
        <v>39</v>
      </c>
      <c r="G34" s="39"/>
      <c r="H34" s="39"/>
      <c r="I34" s="157" t="s">
        <v>38</v>
      </c>
      <c r="J34" s="157" t="s">
        <v>40</v>
      </c>
      <c r="K34" s="39"/>
      <c r="L34" s="147"/>
      <c r="S34" s="39"/>
      <c r="T34" s="39"/>
      <c r="U34" s="39"/>
      <c r="V34" s="39"/>
      <c r="W34" s="39"/>
      <c r="X34" s="39"/>
      <c r="Y34" s="39"/>
      <c r="Z34" s="39"/>
      <c r="AA34" s="39"/>
      <c r="AB34" s="39"/>
      <c r="AC34" s="39"/>
      <c r="AD34" s="39"/>
      <c r="AE34" s="39"/>
    </row>
    <row r="35" s="2" customFormat="1" ht="14.4" customHeight="1">
      <c r="A35" s="39"/>
      <c r="B35" s="45"/>
      <c r="C35" s="39"/>
      <c r="D35" s="146" t="s">
        <v>41</v>
      </c>
      <c r="E35" s="144" t="s">
        <v>42</v>
      </c>
      <c r="F35" s="158">
        <f>ROUND((SUM(BE85:BE96)),  2)</f>
        <v>0</v>
      </c>
      <c r="G35" s="39"/>
      <c r="H35" s="39"/>
      <c r="I35" s="159">
        <v>0.20999999999999999</v>
      </c>
      <c r="J35" s="158">
        <f>ROUND(((SUM(BE85:BE96))*I35),  2)</f>
        <v>0</v>
      </c>
      <c r="K35" s="39"/>
      <c r="L35" s="147"/>
      <c r="S35" s="39"/>
      <c r="T35" s="39"/>
      <c r="U35" s="39"/>
      <c r="V35" s="39"/>
      <c r="W35" s="39"/>
      <c r="X35" s="39"/>
      <c r="Y35" s="39"/>
      <c r="Z35" s="39"/>
      <c r="AA35" s="39"/>
      <c r="AB35" s="39"/>
      <c r="AC35" s="39"/>
      <c r="AD35" s="39"/>
      <c r="AE35" s="39"/>
    </row>
    <row r="36" s="2" customFormat="1" ht="14.4" customHeight="1">
      <c r="A36" s="39"/>
      <c r="B36" s="45"/>
      <c r="C36" s="39"/>
      <c r="D36" s="39"/>
      <c r="E36" s="144" t="s">
        <v>43</v>
      </c>
      <c r="F36" s="158">
        <f>ROUND((SUM(BF85:BF96)),  2)</f>
        <v>0</v>
      </c>
      <c r="G36" s="39"/>
      <c r="H36" s="39"/>
      <c r="I36" s="159">
        <v>0.14999999999999999</v>
      </c>
      <c r="J36" s="158">
        <f>ROUND(((SUM(BF85:BF96))*I36),  2)</f>
        <v>0</v>
      </c>
      <c r="K36" s="39"/>
      <c r="L36" s="147"/>
      <c r="S36" s="39"/>
      <c r="T36" s="39"/>
      <c r="U36" s="39"/>
      <c r="V36" s="39"/>
      <c r="W36" s="39"/>
      <c r="X36" s="39"/>
      <c r="Y36" s="39"/>
      <c r="Z36" s="39"/>
      <c r="AA36" s="39"/>
      <c r="AB36" s="39"/>
      <c r="AC36" s="39"/>
      <c r="AD36" s="39"/>
      <c r="AE36" s="39"/>
    </row>
    <row r="37" hidden="1" s="2" customFormat="1" ht="14.4" customHeight="1">
      <c r="A37" s="39"/>
      <c r="B37" s="45"/>
      <c r="C37" s="39"/>
      <c r="D37" s="39"/>
      <c r="E37" s="144" t="s">
        <v>44</v>
      </c>
      <c r="F37" s="158">
        <f>ROUND((SUM(BG85:BG96)),  2)</f>
        <v>0</v>
      </c>
      <c r="G37" s="39"/>
      <c r="H37" s="39"/>
      <c r="I37" s="159">
        <v>0.20999999999999999</v>
      </c>
      <c r="J37" s="158">
        <f>0</f>
        <v>0</v>
      </c>
      <c r="K37" s="39"/>
      <c r="L37" s="147"/>
      <c r="S37" s="39"/>
      <c r="T37" s="39"/>
      <c r="U37" s="39"/>
      <c r="V37" s="39"/>
      <c r="W37" s="39"/>
      <c r="X37" s="39"/>
      <c r="Y37" s="39"/>
      <c r="Z37" s="39"/>
      <c r="AA37" s="39"/>
      <c r="AB37" s="39"/>
      <c r="AC37" s="39"/>
      <c r="AD37" s="39"/>
      <c r="AE37" s="39"/>
    </row>
    <row r="38" hidden="1" s="2" customFormat="1" ht="14.4" customHeight="1">
      <c r="A38" s="39"/>
      <c r="B38" s="45"/>
      <c r="C38" s="39"/>
      <c r="D38" s="39"/>
      <c r="E38" s="144" t="s">
        <v>45</v>
      </c>
      <c r="F38" s="158">
        <f>ROUND((SUM(BH85:BH96)),  2)</f>
        <v>0</v>
      </c>
      <c r="G38" s="39"/>
      <c r="H38" s="39"/>
      <c r="I38" s="159">
        <v>0.14999999999999999</v>
      </c>
      <c r="J38" s="158">
        <f>0</f>
        <v>0</v>
      </c>
      <c r="K38" s="39"/>
      <c r="L38" s="147"/>
      <c r="S38" s="39"/>
      <c r="T38" s="39"/>
      <c r="U38" s="39"/>
      <c r="V38" s="39"/>
      <c r="W38" s="39"/>
      <c r="X38" s="39"/>
      <c r="Y38" s="39"/>
      <c r="Z38" s="39"/>
      <c r="AA38" s="39"/>
      <c r="AB38" s="39"/>
      <c r="AC38" s="39"/>
      <c r="AD38" s="39"/>
      <c r="AE38" s="39"/>
    </row>
    <row r="39" hidden="1" s="2" customFormat="1" ht="14.4" customHeight="1">
      <c r="A39" s="39"/>
      <c r="B39" s="45"/>
      <c r="C39" s="39"/>
      <c r="D39" s="39"/>
      <c r="E39" s="144" t="s">
        <v>46</v>
      </c>
      <c r="F39" s="158">
        <f>ROUND((SUM(BI85:BI96)),  2)</f>
        <v>0</v>
      </c>
      <c r="G39" s="39"/>
      <c r="H39" s="39"/>
      <c r="I39" s="159">
        <v>0</v>
      </c>
      <c r="J39" s="158">
        <f>0</f>
        <v>0</v>
      </c>
      <c r="K39" s="39"/>
      <c r="L39" s="147"/>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7"/>
      <c r="S40" s="39"/>
      <c r="T40" s="39"/>
      <c r="U40" s="39"/>
      <c r="V40" s="39"/>
      <c r="W40" s="39"/>
      <c r="X40" s="39"/>
      <c r="Y40" s="39"/>
      <c r="Z40" s="39"/>
      <c r="AA40" s="39"/>
      <c r="AB40" s="39"/>
      <c r="AC40" s="39"/>
      <c r="AD40" s="39"/>
      <c r="AE40" s="39"/>
    </row>
    <row r="41" s="2" customFormat="1" ht="25.44" customHeight="1">
      <c r="A41" s="39"/>
      <c r="B41" s="45"/>
      <c r="C41" s="160"/>
      <c r="D41" s="161" t="s">
        <v>47</v>
      </c>
      <c r="E41" s="162"/>
      <c r="F41" s="162"/>
      <c r="G41" s="163" t="s">
        <v>48</v>
      </c>
      <c r="H41" s="164" t="s">
        <v>49</v>
      </c>
      <c r="I41" s="162"/>
      <c r="J41" s="165">
        <f>SUM(J32:J39)</f>
        <v>0</v>
      </c>
      <c r="K41" s="166"/>
      <c r="L41" s="147"/>
      <c r="S41" s="39"/>
      <c r="T41" s="39"/>
      <c r="U41" s="39"/>
      <c r="V41" s="39"/>
      <c r="W41" s="39"/>
      <c r="X41" s="39"/>
      <c r="Y41" s="39"/>
      <c r="Z41" s="39"/>
      <c r="AA41" s="39"/>
      <c r="AB41" s="39"/>
      <c r="AC41" s="39"/>
      <c r="AD41" s="39"/>
      <c r="AE41" s="39"/>
    </row>
    <row r="42" s="2" customFormat="1" ht="14.4" customHeight="1">
      <c r="A42" s="39"/>
      <c r="B42" s="167"/>
      <c r="C42" s="168"/>
      <c r="D42" s="168"/>
      <c r="E42" s="168"/>
      <c r="F42" s="168"/>
      <c r="G42" s="168"/>
      <c r="H42" s="168"/>
      <c r="I42" s="168"/>
      <c r="J42" s="168"/>
      <c r="K42" s="168"/>
      <c r="L42" s="147"/>
      <c r="S42" s="39"/>
      <c r="T42" s="39"/>
      <c r="U42" s="39"/>
      <c r="V42" s="39"/>
      <c r="W42" s="39"/>
      <c r="X42" s="39"/>
      <c r="Y42" s="39"/>
      <c r="Z42" s="39"/>
      <c r="AA42" s="39"/>
      <c r="AB42" s="39"/>
      <c r="AC42" s="39"/>
      <c r="AD42" s="39"/>
      <c r="AE42" s="39"/>
    </row>
    <row r="46" s="2" customFormat="1" ht="6.96" customHeight="1">
      <c r="A46" s="39"/>
      <c r="B46" s="169"/>
      <c r="C46" s="170"/>
      <c r="D46" s="170"/>
      <c r="E46" s="170"/>
      <c r="F46" s="170"/>
      <c r="G46" s="170"/>
      <c r="H46" s="170"/>
      <c r="I46" s="170"/>
      <c r="J46" s="170"/>
      <c r="K46" s="170"/>
      <c r="L46" s="147"/>
      <c r="S46" s="39"/>
      <c r="T46" s="39"/>
      <c r="U46" s="39"/>
      <c r="V46" s="39"/>
      <c r="W46" s="39"/>
      <c r="X46" s="39"/>
      <c r="Y46" s="39"/>
      <c r="Z46" s="39"/>
      <c r="AA46" s="39"/>
      <c r="AB46" s="39"/>
      <c r="AC46" s="39"/>
      <c r="AD46" s="39"/>
      <c r="AE46" s="39"/>
    </row>
    <row r="47" s="2" customFormat="1" ht="24.96" customHeight="1">
      <c r="A47" s="39"/>
      <c r="B47" s="40"/>
      <c r="C47" s="24" t="s">
        <v>154</v>
      </c>
      <c r="D47" s="41"/>
      <c r="E47" s="41"/>
      <c r="F47" s="41"/>
      <c r="G47" s="41"/>
      <c r="H47" s="41"/>
      <c r="I47" s="41"/>
      <c r="J47" s="41"/>
      <c r="K47" s="41"/>
      <c r="L47" s="147"/>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7"/>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7"/>
      <c r="S49" s="39"/>
      <c r="T49" s="39"/>
      <c r="U49" s="39"/>
      <c r="V49" s="39"/>
      <c r="W49" s="39"/>
      <c r="X49" s="39"/>
      <c r="Y49" s="39"/>
      <c r="Z49" s="39"/>
      <c r="AA49" s="39"/>
      <c r="AB49" s="39"/>
      <c r="AC49" s="39"/>
      <c r="AD49" s="39"/>
      <c r="AE49" s="39"/>
    </row>
    <row r="50" s="2" customFormat="1" ht="16.5" customHeight="1">
      <c r="A50" s="39"/>
      <c r="B50" s="40"/>
      <c r="C50" s="41"/>
      <c r="D50" s="41"/>
      <c r="E50" s="171" t="str">
        <f>E7</f>
        <v>Oprava geometrických parametrů koleje 2023 u ST Ústí nad Labem</v>
      </c>
      <c r="F50" s="33"/>
      <c r="G50" s="33"/>
      <c r="H50" s="33"/>
      <c r="I50" s="41"/>
      <c r="J50" s="41"/>
      <c r="K50" s="41"/>
      <c r="L50" s="147"/>
      <c r="S50" s="39"/>
      <c r="T50" s="39"/>
      <c r="U50" s="39"/>
      <c r="V50" s="39"/>
      <c r="W50" s="39"/>
      <c r="X50" s="39"/>
      <c r="Y50" s="39"/>
      <c r="Z50" s="39"/>
      <c r="AA50" s="39"/>
      <c r="AB50" s="39"/>
      <c r="AC50" s="39"/>
      <c r="AD50" s="39"/>
      <c r="AE50" s="39"/>
    </row>
    <row r="51" s="1" customFormat="1" ht="12" customHeight="1">
      <c r="B51" s="22"/>
      <c r="C51" s="33" t="s">
        <v>148</v>
      </c>
      <c r="D51" s="23"/>
      <c r="E51" s="23"/>
      <c r="F51" s="23"/>
      <c r="G51" s="23"/>
      <c r="H51" s="23"/>
      <c r="I51" s="23"/>
      <c r="J51" s="23"/>
      <c r="K51" s="23"/>
      <c r="L51" s="21"/>
    </row>
    <row r="52" s="2" customFormat="1" ht="16.5" customHeight="1">
      <c r="A52" s="39"/>
      <c r="B52" s="40"/>
      <c r="C52" s="41"/>
      <c r="D52" s="41"/>
      <c r="E52" s="171" t="s">
        <v>581</v>
      </c>
      <c r="F52" s="41"/>
      <c r="G52" s="41"/>
      <c r="H52" s="41"/>
      <c r="I52" s="41"/>
      <c r="J52" s="41"/>
      <c r="K52" s="41"/>
      <c r="L52" s="147"/>
      <c r="S52" s="39"/>
      <c r="T52" s="39"/>
      <c r="U52" s="39"/>
      <c r="V52" s="39"/>
      <c r="W52" s="39"/>
      <c r="X52" s="39"/>
      <c r="Y52" s="39"/>
      <c r="Z52" s="39"/>
      <c r="AA52" s="39"/>
      <c r="AB52" s="39"/>
      <c r="AC52" s="39"/>
      <c r="AD52" s="39"/>
      <c r="AE52" s="39"/>
    </row>
    <row r="53" s="2" customFormat="1" ht="12" customHeight="1">
      <c r="A53" s="39"/>
      <c r="B53" s="40"/>
      <c r="C53" s="33" t="s">
        <v>150</v>
      </c>
      <c r="D53" s="41"/>
      <c r="E53" s="41"/>
      <c r="F53" s="41"/>
      <c r="G53" s="41"/>
      <c r="H53" s="41"/>
      <c r="I53" s="41"/>
      <c r="J53" s="41"/>
      <c r="K53" s="41"/>
      <c r="L53" s="147"/>
      <c r="S53" s="39"/>
      <c r="T53" s="39"/>
      <c r="U53" s="39"/>
      <c r="V53" s="39"/>
      <c r="W53" s="39"/>
      <c r="X53" s="39"/>
      <c r="Y53" s="39"/>
      <c r="Z53" s="39"/>
      <c r="AA53" s="39"/>
      <c r="AB53" s="39"/>
      <c r="AC53" s="39"/>
      <c r="AD53" s="39"/>
      <c r="AE53" s="39"/>
    </row>
    <row r="54" s="2" customFormat="1" ht="16.5" customHeight="1">
      <c r="A54" s="39"/>
      <c r="B54" s="40"/>
      <c r="C54" s="41"/>
      <c r="D54" s="41"/>
      <c r="E54" s="70" t="str">
        <f>E11</f>
        <v>2 - VRN</v>
      </c>
      <c r="F54" s="41"/>
      <c r="G54" s="41"/>
      <c r="H54" s="41"/>
      <c r="I54" s="41"/>
      <c r="J54" s="41"/>
      <c r="K54" s="41"/>
      <c r="L54" s="147"/>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7"/>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3" t="str">
        <f>IF(J14="","",J14)</f>
        <v>21. 2. 2023</v>
      </c>
      <c r="K56" s="41"/>
      <c r="L56" s="147"/>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7"/>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OŘ Ústí nad Labem</v>
      </c>
      <c r="G58" s="41"/>
      <c r="H58" s="41"/>
      <c r="I58" s="33" t="s">
        <v>31</v>
      </c>
      <c r="J58" s="37" t="str">
        <f>E23</f>
        <v xml:space="preserve"> </v>
      </c>
      <c r="K58" s="41"/>
      <c r="L58" s="147"/>
      <c r="S58" s="39"/>
      <c r="T58" s="39"/>
      <c r="U58" s="39"/>
      <c r="V58" s="39"/>
      <c r="W58" s="39"/>
      <c r="X58" s="39"/>
      <c r="Y58" s="39"/>
      <c r="Z58" s="39"/>
      <c r="AA58" s="39"/>
      <c r="AB58" s="39"/>
      <c r="AC58" s="39"/>
      <c r="AD58" s="39"/>
      <c r="AE58" s="39"/>
    </row>
    <row r="59" s="2" customFormat="1" ht="15.15" customHeight="1">
      <c r="A59" s="39"/>
      <c r="B59" s="40"/>
      <c r="C59" s="33" t="s">
        <v>29</v>
      </c>
      <c r="D59" s="41"/>
      <c r="E59" s="41"/>
      <c r="F59" s="28" t="str">
        <f>IF(E20="","",E20)</f>
        <v>Vyplň údaj</v>
      </c>
      <c r="G59" s="41"/>
      <c r="H59" s="41"/>
      <c r="I59" s="33" t="s">
        <v>33</v>
      </c>
      <c r="J59" s="37" t="str">
        <f>E26</f>
        <v>Tomáš Šrédl</v>
      </c>
      <c r="K59" s="41"/>
      <c r="L59" s="147"/>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7"/>
      <c r="S60" s="39"/>
      <c r="T60" s="39"/>
      <c r="U60" s="39"/>
      <c r="V60" s="39"/>
      <c r="W60" s="39"/>
      <c r="X60" s="39"/>
      <c r="Y60" s="39"/>
      <c r="Z60" s="39"/>
      <c r="AA60" s="39"/>
      <c r="AB60" s="39"/>
      <c r="AC60" s="39"/>
      <c r="AD60" s="39"/>
      <c r="AE60" s="39"/>
    </row>
    <row r="61" s="2" customFormat="1" ht="29.28" customHeight="1">
      <c r="A61" s="39"/>
      <c r="B61" s="40"/>
      <c r="C61" s="173" t="s">
        <v>155</v>
      </c>
      <c r="D61" s="174"/>
      <c r="E61" s="174"/>
      <c r="F61" s="174"/>
      <c r="G61" s="174"/>
      <c r="H61" s="174"/>
      <c r="I61" s="174"/>
      <c r="J61" s="175" t="s">
        <v>156</v>
      </c>
      <c r="K61" s="174"/>
      <c r="L61" s="147"/>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7"/>
      <c r="S62" s="39"/>
      <c r="T62" s="39"/>
      <c r="U62" s="39"/>
      <c r="V62" s="39"/>
      <c r="W62" s="39"/>
      <c r="X62" s="39"/>
      <c r="Y62" s="39"/>
      <c r="Z62" s="39"/>
      <c r="AA62" s="39"/>
      <c r="AB62" s="39"/>
      <c r="AC62" s="39"/>
      <c r="AD62" s="39"/>
      <c r="AE62" s="39"/>
    </row>
    <row r="63" s="2" customFormat="1" ht="22.8" customHeight="1">
      <c r="A63" s="39"/>
      <c r="B63" s="40"/>
      <c r="C63" s="176" t="s">
        <v>69</v>
      </c>
      <c r="D63" s="41"/>
      <c r="E63" s="41"/>
      <c r="F63" s="41"/>
      <c r="G63" s="41"/>
      <c r="H63" s="41"/>
      <c r="I63" s="41"/>
      <c r="J63" s="103">
        <f>J85</f>
        <v>0</v>
      </c>
      <c r="K63" s="41"/>
      <c r="L63" s="147"/>
      <c r="S63" s="39"/>
      <c r="T63" s="39"/>
      <c r="U63" s="39"/>
      <c r="V63" s="39"/>
      <c r="W63" s="39"/>
      <c r="X63" s="39"/>
      <c r="Y63" s="39"/>
      <c r="Z63" s="39"/>
      <c r="AA63" s="39"/>
      <c r="AB63" s="39"/>
      <c r="AC63" s="39"/>
      <c r="AD63" s="39"/>
      <c r="AE63" s="39"/>
      <c r="AU63" s="18" t="s">
        <v>157</v>
      </c>
    </row>
    <row r="64" s="2" customFormat="1" ht="21.84" customHeight="1">
      <c r="A64" s="39"/>
      <c r="B64" s="40"/>
      <c r="C64" s="41"/>
      <c r="D64" s="41"/>
      <c r="E64" s="41"/>
      <c r="F64" s="41"/>
      <c r="G64" s="41"/>
      <c r="H64" s="41"/>
      <c r="I64" s="41"/>
      <c r="J64" s="41"/>
      <c r="K64" s="41"/>
      <c r="L64" s="147"/>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47"/>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47"/>
      <c r="S69" s="39"/>
      <c r="T69" s="39"/>
      <c r="U69" s="39"/>
      <c r="V69" s="39"/>
      <c r="W69" s="39"/>
      <c r="X69" s="39"/>
      <c r="Y69" s="39"/>
      <c r="Z69" s="39"/>
      <c r="AA69" s="39"/>
      <c r="AB69" s="39"/>
      <c r="AC69" s="39"/>
      <c r="AD69" s="39"/>
      <c r="AE69" s="39"/>
    </row>
    <row r="70" s="2" customFormat="1" ht="24.96" customHeight="1">
      <c r="A70" s="39"/>
      <c r="B70" s="40"/>
      <c r="C70" s="24" t="s">
        <v>160</v>
      </c>
      <c r="D70" s="41"/>
      <c r="E70" s="41"/>
      <c r="F70" s="41"/>
      <c r="G70" s="41"/>
      <c r="H70" s="41"/>
      <c r="I70" s="41"/>
      <c r="J70" s="41"/>
      <c r="K70" s="41"/>
      <c r="L70" s="147"/>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47"/>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47"/>
      <c r="S72" s="39"/>
      <c r="T72" s="39"/>
      <c r="U72" s="39"/>
      <c r="V72" s="39"/>
      <c r="W72" s="39"/>
      <c r="X72" s="39"/>
      <c r="Y72" s="39"/>
      <c r="Z72" s="39"/>
      <c r="AA72" s="39"/>
      <c r="AB72" s="39"/>
      <c r="AC72" s="39"/>
      <c r="AD72" s="39"/>
      <c r="AE72" s="39"/>
    </row>
    <row r="73" s="2" customFormat="1" ht="16.5" customHeight="1">
      <c r="A73" s="39"/>
      <c r="B73" s="40"/>
      <c r="C73" s="41"/>
      <c r="D73" s="41"/>
      <c r="E73" s="171" t="str">
        <f>E7</f>
        <v>Oprava geometrických parametrů koleje 2023 u ST Ústí nad Labem</v>
      </c>
      <c r="F73" s="33"/>
      <c r="G73" s="33"/>
      <c r="H73" s="33"/>
      <c r="I73" s="41"/>
      <c r="J73" s="41"/>
      <c r="K73" s="41"/>
      <c r="L73" s="147"/>
      <c r="S73" s="39"/>
      <c r="T73" s="39"/>
      <c r="U73" s="39"/>
      <c r="V73" s="39"/>
      <c r="W73" s="39"/>
      <c r="X73" s="39"/>
      <c r="Y73" s="39"/>
      <c r="Z73" s="39"/>
      <c r="AA73" s="39"/>
      <c r="AB73" s="39"/>
      <c r="AC73" s="39"/>
      <c r="AD73" s="39"/>
      <c r="AE73" s="39"/>
    </row>
    <row r="74" s="1" customFormat="1" ht="12" customHeight="1">
      <c r="B74" s="22"/>
      <c r="C74" s="33" t="s">
        <v>148</v>
      </c>
      <c r="D74" s="23"/>
      <c r="E74" s="23"/>
      <c r="F74" s="23"/>
      <c r="G74" s="23"/>
      <c r="H74" s="23"/>
      <c r="I74" s="23"/>
      <c r="J74" s="23"/>
      <c r="K74" s="23"/>
      <c r="L74" s="21"/>
    </row>
    <row r="75" s="2" customFormat="1" ht="16.5" customHeight="1">
      <c r="A75" s="39"/>
      <c r="B75" s="40"/>
      <c r="C75" s="41"/>
      <c r="D75" s="41"/>
      <c r="E75" s="171" t="s">
        <v>581</v>
      </c>
      <c r="F75" s="41"/>
      <c r="G75" s="41"/>
      <c r="H75" s="41"/>
      <c r="I75" s="41"/>
      <c r="J75" s="41"/>
      <c r="K75" s="41"/>
      <c r="L75" s="147"/>
      <c r="S75" s="39"/>
      <c r="T75" s="39"/>
      <c r="U75" s="39"/>
      <c r="V75" s="39"/>
      <c r="W75" s="39"/>
      <c r="X75" s="39"/>
      <c r="Y75" s="39"/>
      <c r="Z75" s="39"/>
      <c r="AA75" s="39"/>
      <c r="AB75" s="39"/>
      <c r="AC75" s="39"/>
      <c r="AD75" s="39"/>
      <c r="AE75" s="39"/>
    </row>
    <row r="76" s="2" customFormat="1" ht="12" customHeight="1">
      <c r="A76" s="39"/>
      <c r="B76" s="40"/>
      <c r="C76" s="33" t="s">
        <v>150</v>
      </c>
      <c r="D76" s="41"/>
      <c r="E76" s="41"/>
      <c r="F76" s="41"/>
      <c r="G76" s="41"/>
      <c r="H76" s="41"/>
      <c r="I76" s="41"/>
      <c r="J76" s="41"/>
      <c r="K76" s="41"/>
      <c r="L76" s="147"/>
      <c r="S76" s="39"/>
      <c r="T76" s="39"/>
      <c r="U76" s="39"/>
      <c r="V76" s="39"/>
      <c r="W76" s="39"/>
      <c r="X76" s="39"/>
      <c r="Y76" s="39"/>
      <c r="Z76" s="39"/>
      <c r="AA76" s="39"/>
      <c r="AB76" s="39"/>
      <c r="AC76" s="39"/>
      <c r="AD76" s="39"/>
      <c r="AE76" s="39"/>
    </row>
    <row r="77" s="2" customFormat="1" ht="16.5" customHeight="1">
      <c r="A77" s="39"/>
      <c r="B77" s="40"/>
      <c r="C77" s="41"/>
      <c r="D77" s="41"/>
      <c r="E77" s="70" t="str">
        <f>E11</f>
        <v>2 - VRN</v>
      </c>
      <c r="F77" s="41"/>
      <c r="G77" s="41"/>
      <c r="H77" s="41"/>
      <c r="I77" s="41"/>
      <c r="J77" s="41"/>
      <c r="K77" s="41"/>
      <c r="L77" s="147"/>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7"/>
      <c r="S78" s="39"/>
      <c r="T78" s="39"/>
      <c r="U78" s="39"/>
      <c r="V78" s="39"/>
      <c r="W78" s="39"/>
      <c r="X78" s="39"/>
      <c r="Y78" s="39"/>
      <c r="Z78" s="39"/>
      <c r="AA78" s="39"/>
      <c r="AB78" s="39"/>
      <c r="AC78" s="39"/>
      <c r="AD78" s="39"/>
      <c r="AE78" s="39"/>
    </row>
    <row r="79" s="2" customFormat="1" ht="12" customHeight="1">
      <c r="A79" s="39"/>
      <c r="B79" s="40"/>
      <c r="C79" s="33" t="s">
        <v>21</v>
      </c>
      <c r="D79" s="41"/>
      <c r="E79" s="41"/>
      <c r="F79" s="28" t="str">
        <f>F14</f>
        <v xml:space="preserve"> </v>
      </c>
      <c r="G79" s="41"/>
      <c r="H79" s="41"/>
      <c r="I79" s="33" t="s">
        <v>23</v>
      </c>
      <c r="J79" s="73" t="str">
        <f>IF(J14="","",J14)</f>
        <v>21. 2. 2023</v>
      </c>
      <c r="K79" s="41"/>
      <c r="L79" s="147"/>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7"/>
      <c r="S80" s="39"/>
      <c r="T80" s="39"/>
      <c r="U80" s="39"/>
      <c r="V80" s="39"/>
      <c r="W80" s="39"/>
      <c r="X80" s="39"/>
      <c r="Y80" s="39"/>
      <c r="Z80" s="39"/>
      <c r="AA80" s="39"/>
      <c r="AB80" s="39"/>
      <c r="AC80" s="39"/>
      <c r="AD80" s="39"/>
      <c r="AE80" s="39"/>
    </row>
    <row r="81" s="2" customFormat="1" ht="15.15" customHeight="1">
      <c r="A81" s="39"/>
      <c r="B81" s="40"/>
      <c r="C81" s="33" t="s">
        <v>25</v>
      </c>
      <c r="D81" s="41"/>
      <c r="E81" s="41"/>
      <c r="F81" s="28" t="str">
        <f>E17</f>
        <v>OŘ Ústí nad Labem</v>
      </c>
      <c r="G81" s="41"/>
      <c r="H81" s="41"/>
      <c r="I81" s="33" t="s">
        <v>31</v>
      </c>
      <c r="J81" s="37" t="str">
        <f>E23</f>
        <v xml:space="preserve"> </v>
      </c>
      <c r="K81" s="41"/>
      <c r="L81" s="147"/>
      <c r="S81" s="39"/>
      <c r="T81" s="39"/>
      <c r="U81" s="39"/>
      <c r="V81" s="39"/>
      <c r="W81" s="39"/>
      <c r="X81" s="39"/>
      <c r="Y81" s="39"/>
      <c r="Z81" s="39"/>
      <c r="AA81" s="39"/>
      <c r="AB81" s="39"/>
      <c r="AC81" s="39"/>
      <c r="AD81" s="39"/>
      <c r="AE81" s="39"/>
    </row>
    <row r="82" s="2" customFormat="1" ht="15.15" customHeight="1">
      <c r="A82" s="39"/>
      <c r="B82" s="40"/>
      <c r="C82" s="33" t="s">
        <v>29</v>
      </c>
      <c r="D82" s="41"/>
      <c r="E82" s="41"/>
      <c r="F82" s="28" t="str">
        <f>IF(E20="","",E20)</f>
        <v>Vyplň údaj</v>
      </c>
      <c r="G82" s="41"/>
      <c r="H82" s="41"/>
      <c r="I82" s="33" t="s">
        <v>33</v>
      </c>
      <c r="J82" s="37" t="str">
        <f>E26</f>
        <v>Tomáš Šrédl</v>
      </c>
      <c r="K82" s="41"/>
      <c r="L82" s="147"/>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41"/>
      <c r="J83" s="41"/>
      <c r="K83" s="41"/>
      <c r="L83" s="147"/>
      <c r="S83" s="39"/>
      <c r="T83" s="39"/>
      <c r="U83" s="39"/>
      <c r="V83" s="39"/>
      <c r="W83" s="39"/>
      <c r="X83" s="39"/>
      <c r="Y83" s="39"/>
      <c r="Z83" s="39"/>
      <c r="AA83" s="39"/>
      <c r="AB83" s="39"/>
      <c r="AC83" s="39"/>
      <c r="AD83" s="39"/>
      <c r="AE83" s="39"/>
    </row>
    <row r="84" s="11" customFormat="1" ht="29.28" customHeight="1">
      <c r="A84" s="188"/>
      <c r="B84" s="189"/>
      <c r="C84" s="190" t="s">
        <v>161</v>
      </c>
      <c r="D84" s="191" t="s">
        <v>56</v>
      </c>
      <c r="E84" s="191" t="s">
        <v>52</v>
      </c>
      <c r="F84" s="191" t="s">
        <v>53</v>
      </c>
      <c r="G84" s="191" t="s">
        <v>162</v>
      </c>
      <c r="H84" s="191" t="s">
        <v>163</v>
      </c>
      <c r="I84" s="191" t="s">
        <v>164</v>
      </c>
      <c r="J84" s="191" t="s">
        <v>156</v>
      </c>
      <c r="K84" s="192" t="s">
        <v>165</v>
      </c>
      <c r="L84" s="193"/>
      <c r="M84" s="93" t="s">
        <v>19</v>
      </c>
      <c r="N84" s="94" t="s">
        <v>41</v>
      </c>
      <c r="O84" s="94" t="s">
        <v>166</v>
      </c>
      <c r="P84" s="94" t="s">
        <v>167</v>
      </c>
      <c r="Q84" s="94" t="s">
        <v>168</v>
      </c>
      <c r="R84" s="94" t="s">
        <v>169</v>
      </c>
      <c r="S84" s="94" t="s">
        <v>170</v>
      </c>
      <c r="T84" s="95" t="s">
        <v>171</v>
      </c>
      <c r="U84" s="188"/>
      <c r="V84" s="188"/>
      <c r="W84" s="188"/>
      <c r="X84" s="188"/>
      <c r="Y84" s="188"/>
      <c r="Z84" s="188"/>
      <c r="AA84" s="188"/>
      <c r="AB84" s="188"/>
      <c r="AC84" s="188"/>
      <c r="AD84" s="188"/>
      <c r="AE84" s="188"/>
    </row>
    <row r="85" s="2" customFormat="1" ht="22.8" customHeight="1">
      <c r="A85" s="39"/>
      <c r="B85" s="40"/>
      <c r="C85" s="100" t="s">
        <v>172</v>
      </c>
      <c r="D85" s="41"/>
      <c r="E85" s="41"/>
      <c r="F85" s="41"/>
      <c r="G85" s="41"/>
      <c r="H85" s="41"/>
      <c r="I85" s="41"/>
      <c r="J85" s="194">
        <f>BK85</f>
        <v>0</v>
      </c>
      <c r="K85" s="41"/>
      <c r="L85" s="45"/>
      <c r="M85" s="96"/>
      <c r="N85" s="195"/>
      <c r="O85" s="97"/>
      <c r="P85" s="196">
        <f>SUM(P86:P96)</f>
        <v>0</v>
      </c>
      <c r="Q85" s="97"/>
      <c r="R85" s="196">
        <f>SUM(R86:R96)</f>
        <v>0</v>
      </c>
      <c r="S85" s="97"/>
      <c r="T85" s="197">
        <f>SUM(T86:T96)</f>
        <v>0</v>
      </c>
      <c r="U85" s="39"/>
      <c r="V85" s="39"/>
      <c r="W85" s="39"/>
      <c r="X85" s="39"/>
      <c r="Y85" s="39"/>
      <c r="Z85" s="39"/>
      <c r="AA85" s="39"/>
      <c r="AB85" s="39"/>
      <c r="AC85" s="39"/>
      <c r="AD85" s="39"/>
      <c r="AE85" s="39"/>
      <c r="AT85" s="18" t="s">
        <v>70</v>
      </c>
      <c r="AU85" s="18" t="s">
        <v>157</v>
      </c>
      <c r="BK85" s="198">
        <f>SUM(BK86:BK96)</f>
        <v>0</v>
      </c>
    </row>
    <row r="86" s="2" customFormat="1" ht="16.5" customHeight="1">
      <c r="A86" s="39"/>
      <c r="B86" s="40"/>
      <c r="C86" s="215" t="s">
        <v>78</v>
      </c>
      <c r="D86" s="215" t="s">
        <v>178</v>
      </c>
      <c r="E86" s="216" t="s">
        <v>557</v>
      </c>
      <c r="F86" s="217" t="s">
        <v>558</v>
      </c>
      <c r="G86" s="218" t="s">
        <v>559</v>
      </c>
      <c r="H86" s="219">
        <v>1</v>
      </c>
      <c r="I86" s="220"/>
      <c r="J86" s="221">
        <f>ROUND(I86*H86,2)</f>
        <v>0</v>
      </c>
      <c r="K86" s="217" t="s">
        <v>182</v>
      </c>
      <c r="L86" s="45"/>
      <c r="M86" s="222" t="s">
        <v>19</v>
      </c>
      <c r="N86" s="223" t="s">
        <v>42</v>
      </c>
      <c r="O86" s="85"/>
      <c r="P86" s="224">
        <f>O86*H86</f>
        <v>0</v>
      </c>
      <c r="Q86" s="224">
        <v>0</v>
      </c>
      <c r="R86" s="224">
        <f>Q86*H86</f>
        <v>0</v>
      </c>
      <c r="S86" s="224">
        <v>0</v>
      </c>
      <c r="T86" s="225">
        <f>S86*H86</f>
        <v>0</v>
      </c>
      <c r="U86" s="39"/>
      <c r="V86" s="39"/>
      <c r="W86" s="39"/>
      <c r="X86" s="39"/>
      <c r="Y86" s="39"/>
      <c r="Z86" s="39"/>
      <c r="AA86" s="39"/>
      <c r="AB86" s="39"/>
      <c r="AC86" s="39"/>
      <c r="AD86" s="39"/>
      <c r="AE86" s="39"/>
      <c r="AR86" s="226" t="s">
        <v>118</v>
      </c>
      <c r="AT86" s="226" t="s">
        <v>178</v>
      </c>
      <c r="AU86" s="226" t="s">
        <v>71</v>
      </c>
      <c r="AY86" s="18" t="s">
        <v>175</v>
      </c>
      <c r="BE86" s="227">
        <f>IF(N86="základní",J86,0)</f>
        <v>0</v>
      </c>
      <c r="BF86" s="227">
        <f>IF(N86="snížená",J86,0)</f>
        <v>0</v>
      </c>
      <c r="BG86" s="227">
        <f>IF(N86="zákl. přenesená",J86,0)</f>
        <v>0</v>
      </c>
      <c r="BH86" s="227">
        <f>IF(N86="sníž. přenesená",J86,0)</f>
        <v>0</v>
      </c>
      <c r="BI86" s="227">
        <f>IF(N86="nulová",J86,0)</f>
        <v>0</v>
      </c>
      <c r="BJ86" s="18" t="s">
        <v>78</v>
      </c>
      <c r="BK86" s="227">
        <f>ROUND(I86*H86,2)</f>
        <v>0</v>
      </c>
      <c r="BL86" s="18" t="s">
        <v>118</v>
      </c>
      <c r="BM86" s="226" t="s">
        <v>971</v>
      </c>
    </row>
    <row r="87" s="2" customFormat="1" ht="16.5" customHeight="1">
      <c r="A87" s="39"/>
      <c r="B87" s="40"/>
      <c r="C87" s="215" t="s">
        <v>80</v>
      </c>
      <c r="D87" s="215" t="s">
        <v>178</v>
      </c>
      <c r="E87" s="216" t="s">
        <v>561</v>
      </c>
      <c r="F87" s="217" t="s">
        <v>562</v>
      </c>
      <c r="G87" s="218" t="s">
        <v>559</v>
      </c>
      <c r="H87" s="219">
        <v>1</v>
      </c>
      <c r="I87" s="220"/>
      <c r="J87" s="221">
        <f>ROUND(I87*H87,2)</f>
        <v>0</v>
      </c>
      <c r="K87" s="217" t="s">
        <v>182</v>
      </c>
      <c r="L87" s="45"/>
      <c r="M87" s="222" t="s">
        <v>19</v>
      </c>
      <c r="N87" s="223" t="s">
        <v>42</v>
      </c>
      <c r="O87" s="85"/>
      <c r="P87" s="224">
        <f>O87*H87</f>
        <v>0</v>
      </c>
      <c r="Q87" s="224">
        <v>0</v>
      </c>
      <c r="R87" s="224">
        <f>Q87*H87</f>
        <v>0</v>
      </c>
      <c r="S87" s="224">
        <v>0</v>
      </c>
      <c r="T87" s="225">
        <f>S87*H87</f>
        <v>0</v>
      </c>
      <c r="U87" s="39"/>
      <c r="V87" s="39"/>
      <c r="W87" s="39"/>
      <c r="X87" s="39"/>
      <c r="Y87" s="39"/>
      <c r="Z87" s="39"/>
      <c r="AA87" s="39"/>
      <c r="AB87" s="39"/>
      <c r="AC87" s="39"/>
      <c r="AD87" s="39"/>
      <c r="AE87" s="39"/>
      <c r="AR87" s="226" t="s">
        <v>118</v>
      </c>
      <c r="AT87" s="226" t="s">
        <v>178</v>
      </c>
      <c r="AU87" s="226" t="s">
        <v>71</v>
      </c>
      <c r="AY87" s="18" t="s">
        <v>175</v>
      </c>
      <c r="BE87" s="227">
        <f>IF(N87="základní",J87,0)</f>
        <v>0</v>
      </c>
      <c r="BF87" s="227">
        <f>IF(N87="snížená",J87,0)</f>
        <v>0</v>
      </c>
      <c r="BG87" s="227">
        <f>IF(N87="zákl. přenesená",J87,0)</f>
        <v>0</v>
      </c>
      <c r="BH87" s="227">
        <f>IF(N87="sníž. přenesená",J87,0)</f>
        <v>0</v>
      </c>
      <c r="BI87" s="227">
        <f>IF(N87="nulová",J87,0)</f>
        <v>0</v>
      </c>
      <c r="BJ87" s="18" t="s">
        <v>78</v>
      </c>
      <c r="BK87" s="227">
        <f>ROUND(I87*H87,2)</f>
        <v>0</v>
      </c>
      <c r="BL87" s="18" t="s">
        <v>118</v>
      </c>
      <c r="BM87" s="226" t="s">
        <v>972</v>
      </c>
    </row>
    <row r="88" s="2" customFormat="1" ht="16.5" customHeight="1">
      <c r="A88" s="39"/>
      <c r="B88" s="40"/>
      <c r="C88" s="215" t="s">
        <v>87</v>
      </c>
      <c r="D88" s="215" t="s">
        <v>178</v>
      </c>
      <c r="E88" s="216" t="s">
        <v>564</v>
      </c>
      <c r="F88" s="217" t="s">
        <v>565</v>
      </c>
      <c r="G88" s="218" t="s">
        <v>559</v>
      </c>
      <c r="H88" s="219">
        <v>1</v>
      </c>
      <c r="I88" s="220"/>
      <c r="J88" s="221">
        <f>ROUND(I88*H88,2)</f>
        <v>0</v>
      </c>
      <c r="K88" s="217" t="s">
        <v>182</v>
      </c>
      <c r="L88" s="45"/>
      <c r="M88" s="222" t="s">
        <v>19</v>
      </c>
      <c r="N88" s="223" t="s">
        <v>42</v>
      </c>
      <c r="O88" s="85"/>
      <c r="P88" s="224">
        <f>O88*H88</f>
        <v>0</v>
      </c>
      <c r="Q88" s="224">
        <v>0</v>
      </c>
      <c r="R88" s="224">
        <f>Q88*H88</f>
        <v>0</v>
      </c>
      <c r="S88" s="224">
        <v>0</v>
      </c>
      <c r="T88" s="225">
        <f>S88*H88</f>
        <v>0</v>
      </c>
      <c r="U88" s="39"/>
      <c r="V88" s="39"/>
      <c r="W88" s="39"/>
      <c r="X88" s="39"/>
      <c r="Y88" s="39"/>
      <c r="Z88" s="39"/>
      <c r="AA88" s="39"/>
      <c r="AB88" s="39"/>
      <c r="AC88" s="39"/>
      <c r="AD88" s="39"/>
      <c r="AE88" s="39"/>
      <c r="AR88" s="226" t="s">
        <v>118</v>
      </c>
      <c r="AT88" s="226" t="s">
        <v>178</v>
      </c>
      <c r="AU88" s="226" t="s">
        <v>71</v>
      </c>
      <c r="AY88" s="18" t="s">
        <v>175</v>
      </c>
      <c r="BE88" s="227">
        <f>IF(N88="základní",J88,0)</f>
        <v>0</v>
      </c>
      <c r="BF88" s="227">
        <f>IF(N88="snížená",J88,0)</f>
        <v>0</v>
      </c>
      <c r="BG88" s="227">
        <f>IF(N88="zákl. přenesená",J88,0)</f>
        <v>0</v>
      </c>
      <c r="BH88" s="227">
        <f>IF(N88="sníž. přenesená",J88,0)</f>
        <v>0</v>
      </c>
      <c r="BI88" s="227">
        <f>IF(N88="nulová",J88,0)</f>
        <v>0</v>
      </c>
      <c r="BJ88" s="18" t="s">
        <v>78</v>
      </c>
      <c r="BK88" s="227">
        <f>ROUND(I88*H88,2)</f>
        <v>0</v>
      </c>
      <c r="BL88" s="18" t="s">
        <v>118</v>
      </c>
      <c r="BM88" s="226" t="s">
        <v>973</v>
      </c>
    </row>
    <row r="89" s="2" customFormat="1" ht="49.05" customHeight="1">
      <c r="A89" s="39"/>
      <c r="B89" s="40"/>
      <c r="C89" s="215" t="s">
        <v>118</v>
      </c>
      <c r="D89" s="215" t="s">
        <v>178</v>
      </c>
      <c r="E89" s="216" t="s">
        <v>974</v>
      </c>
      <c r="F89" s="217" t="s">
        <v>975</v>
      </c>
      <c r="G89" s="218" t="s">
        <v>559</v>
      </c>
      <c r="H89" s="219">
        <v>1</v>
      </c>
      <c r="I89" s="220"/>
      <c r="J89" s="221">
        <f>ROUND(I89*H89,2)</f>
        <v>0</v>
      </c>
      <c r="K89" s="217" t="s">
        <v>182</v>
      </c>
      <c r="L89" s="45"/>
      <c r="M89" s="222" t="s">
        <v>19</v>
      </c>
      <c r="N89" s="223" t="s">
        <v>42</v>
      </c>
      <c r="O89" s="85"/>
      <c r="P89" s="224">
        <f>O89*H89</f>
        <v>0</v>
      </c>
      <c r="Q89" s="224">
        <v>0</v>
      </c>
      <c r="R89" s="224">
        <f>Q89*H89</f>
        <v>0</v>
      </c>
      <c r="S89" s="224">
        <v>0</v>
      </c>
      <c r="T89" s="225">
        <f>S89*H89</f>
        <v>0</v>
      </c>
      <c r="U89" s="39"/>
      <c r="V89" s="39"/>
      <c r="W89" s="39"/>
      <c r="X89" s="39"/>
      <c r="Y89" s="39"/>
      <c r="Z89" s="39"/>
      <c r="AA89" s="39"/>
      <c r="AB89" s="39"/>
      <c r="AC89" s="39"/>
      <c r="AD89" s="39"/>
      <c r="AE89" s="39"/>
      <c r="AR89" s="226" t="s">
        <v>118</v>
      </c>
      <c r="AT89" s="226" t="s">
        <v>178</v>
      </c>
      <c r="AU89" s="226" t="s">
        <v>71</v>
      </c>
      <c r="AY89" s="18" t="s">
        <v>175</v>
      </c>
      <c r="BE89" s="227">
        <f>IF(N89="základní",J89,0)</f>
        <v>0</v>
      </c>
      <c r="BF89" s="227">
        <f>IF(N89="snížená",J89,0)</f>
        <v>0</v>
      </c>
      <c r="BG89" s="227">
        <f>IF(N89="zákl. přenesená",J89,0)</f>
        <v>0</v>
      </c>
      <c r="BH89" s="227">
        <f>IF(N89="sníž. přenesená",J89,0)</f>
        <v>0</v>
      </c>
      <c r="BI89" s="227">
        <f>IF(N89="nulová",J89,0)</f>
        <v>0</v>
      </c>
      <c r="BJ89" s="18" t="s">
        <v>78</v>
      </c>
      <c r="BK89" s="227">
        <f>ROUND(I89*H89,2)</f>
        <v>0</v>
      </c>
      <c r="BL89" s="18" t="s">
        <v>118</v>
      </c>
      <c r="BM89" s="226" t="s">
        <v>976</v>
      </c>
    </row>
    <row r="90" s="2" customFormat="1" ht="37.8" customHeight="1">
      <c r="A90" s="39"/>
      <c r="B90" s="40"/>
      <c r="C90" s="215" t="s">
        <v>176</v>
      </c>
      <c r="D90" s="215" t="s">
        <v>178</v>
      </c>
      <c r="E90" s="216" t="s">
        <v>567</v>
      </c>
      <c r="F90" s="217" t="s">
        <v>977</v>
      </c>
      <c r="G90" s="218" t="s">
        <v>181</v>
      </c>
      <c r="H90" s="219">
        <v>37.994999999999997</v>
      </c>
      <c r="I90" s="220"/>
      <c r="J90" s="221">
        <f>ROUND(I90*H90,2)</f>
        <v>0</v>
      </c>
      <c r="K90" s="217" t="s">
        <v>182</v>
      </c>
      <c r="L90" s="45"/>
      <c r="M90" s="222" t="s">
        <v>19</v>
      </c>
      <c r="N90" s="223" t="s">
        <v>42</v>
      </c>
      <c r="O90" s="85"/>
      <c r="P90" s="224">
        <f>O90*H90</f>
        <v>0</v>
      </c>
      <c r="Q90" s="224">
        <v>0</v>
      </c>
      <c r="R90" s="224">
        <f>Q90*H90</f>
        <v>0</v>
      </c>
      <c r="S90" s="224">
        <v>0</v>
      </c>
      <c r="T90" s="225">
        <f>S90*H90</f>
        <v>0</v>
      </c>
      <c r="U90" s="39"/>
      <c r="V90" s="39"/>
      <c r="W90" s="39"/>
      <c r="X90" s="39"/>
      <c r="Y90" s="39"/>
      <c r="Z90" s="39"/>
      <c r="AA90" s="39"/>
      <c r="AB90" s="39"/>
      <c r="AC90" s="39"/>
      <c r="AD90" s="39"/>
      <c r="AE90" s="39"/>
      <c r="AR90" s="226" t="s">
        <v>118</v>
      </c>
      <c r="AT90" s="226" t="s">
        <v>178</v>
      </c>
      <c r="AU90" s="226" t="s">
        <v>71</v>
      </c>
      <c r="AY90" s="18" t="s">
        <v>175</v>
      </c>
      <c r="BE90" s="227">
        <f>IF(N90="základní",J90,0)</f>
        <v>0</v>
      </c>
      <c r="BF90" s="227">
        <f>IF(N90="snížená",J90,0)</f>
        <v>0</v>
      </c>
      <c r="BG90" s="227">
        <f>IF(N90="zákl. přenesená",J90,0)</f>
        <v>0</v>
      </c>
      <c r="BH90" s="227">
        <f>IF(N90="sníž. přenesená",J90,0)</f>
        <v>0</v>
      </c>
      <c r="BI90" s="227">
        <f>IF(N90="nulová",J90,0)</f>
        <v>0</v>
      </c>
      <c r="BJ90" s="18" t="s">
        <v>78</v>
      </c>
      <c r="BK90" s="227">
        <f>ROUND(I90*H90,2)</f>
        <v>0</v>
      </c>
      <c r="BL90" s="18" t="s">
        <v>118</v>
      </c>
      <c r="BM90" s="226" t="s">
        <v>978</v>
      </c>
    </row>
    <row r="91" s="13" customFormat="1">
      <c r="A91" s="13"/>
      <c r="B91" s="228"/>
      <c r="C91" s="229"/>
      <c r="D91" s="230" t="s">
        <v>184</v>
      </c>
      <c r="E91" s="231" t="s">
        <v>19</v>
      </c>
      <c r="F91" s="232" t="s">
        <v>979</v>
      </c>
      <c r="G91" s="229"/>
      <c r="H91" s="233">
        <v>37.994999999999997</v>
      </c>
      <c r="I91" s="234"/>
      <c r="J91" s="229"/>
      <c r="K91" s="229"/>
      <c r="L91" s="235"/>
      <c r="M91" s="236"/>
      <c r="N91" s="237"/>
      <c r="O91" s="237"/>
      <c r="P91" s="237"/>
      <c r="Q91" s="237"/>
      <c r="R91" s="237"/>
      <c r="S91" s="237"/>
      <c r="T91" s="238"/>
      <c r="U91" s="13"/>
      <c r="V91" s="13"/>
      <c r="W91" s="13"/>
      <c r="X91" s="13"/>
      <c r="Y91" s="13"/>
      <c r="Z91" s="13"/>
      <c r="AA91" s="13"/>
      <c r="AB91" s="13"/>
      <c r="AC91" s="13"/>
      <c r="AD91" s="13"/>
      <c r="AE91" s="13"/>
      <c r="AT91" s="239" t="s">
        <v>184</v>
      </c>
      <c r="AU91" s="239" t="s">
        <v>71</v>
      </c>
      <c r="AV91" s="13" t="s">
        <v>80</v>
      </c>
      <c r="AW91" s="13" t="s">
        <v>32</v>
      </c>
      <c r="AX91" s="13" t="s">
        <v>78</v>
      </c>
      <c r="AY91" s="239" t="s">
        <v>175</v>
      </c>
    </row>
    <row r="92" s="2" customFormat="1" ht="62.7" customHeight="1">
      <c r="A92" s="39"/>
      <c r="B92" s="40"/>
      <c r="C92" s="215" t="s">
        <v>209</v>
      </c>
      <c r="D92" s="215" t="s">
        <v>178</v>
      </c>
      <c r="E92" s="216" t="s">
        <v>570</v>
      </c>
      <c r="F92" s="217" t="s">
        <v>571</v>
      </c>
      <c r="G92" s="218" t="s">
        <v>181</v>
      </c>
      <c r="H92" s="219">
        <v>6.383</v>
      </c>
      <c r="I92" s="220"/>
      <c r="J92" s="221">
        <f>ROUND(I92*H92,2)</f>
        <v>0</v>
      </c>
      <c r="K92" s="217" t="s">
        <v>182</v>
      </c>
      <c r="L92" s="45"/>
      <c r="M92" s="222" t="s">
        <v>19</v>
      </c>
      <c r="N92" s="223" t="s">
        <v>42</v>
      </c>
      <c r="O92" s="85"/>
      <c r="P92" s="224">
        <f>O92*H92</f>
        <v>0</v>
      </c>
      <c r="Q92" s="224">
        <v>0</v>
      </c>
      <c r="R92" s="224">
        <f>Q92*H92</f>
        <v>0</v>
      </c>
      <c r="S92" s="224">
        <v>0</v>
      </c>
      <c r="T92" s="225">
        <f>S92*H92</f>
        <v>0</v>
      </c>
      <c r="U92" s="39"/>
      <c r="V92" s="39"/>
      <c r="W92" s="39"/>
      <c r="X92" s="39"/>
      <c r="Y92" s="39"/>
      <c r="Z92" s="39"/>
      <c r="AA92" s="39"/>
      <c r="AB92" s="39"/>
      <c r="AC92" s="39"/>
      <c r="AD92" s="39"/>
      <c r="AE92" s="39"/>
      <c r="AR92" s="226" t="s">
        <v>118</v>
      </c>
      <c r="AT92" s="226" t="s">
        <v>178</v>
      </c>
      <c r="AU92" s="226" t="s">
        <v>71</v>
      </c>
      <c r="AY92" s="18" t="s">
        <v>175</v>
      </c>
      <c r="BE92" s="227">
        <f>IF(N92="základní",J92,0)</f>
        <v>0</v>
      </c>
      <c r="BF92" s="227">
        <f>IF(N92="snížená",J92,0)</f>
        <v>0</v>
      </c>
      <c r="BG92" s="227">
        <f>IF(N92="zákl. přenesená",J92,0)</f>
        <v>0</v>
      </c>
      <c r="BH92" s="227">
        <f>IF(N92="sníž. přenesená",J92,0)</f>
        <v>0</v>
      </c>
      <c r="BI92" s="227">
        <f>IF(N92="nulová",J92,0)</f>
        <v>0</v>
      </c>
      <c r="BJ92" s="18" t="s">
        <v>78</v>
      </c>
      <c r="BK92" s="227">
        <f>ROUND(I92*H92,2)</f>
        <v>0</v>
      </c>
      <c r="BL92" s="18" t="s">
        <v>118</v>
      </c>
      <c r="BM92" s="226" t="s">
        <v>980</v>
      </c>
    </row>
    <row r="93" s="13" customFormat="1">
      <c r="A93" s="13"/>
      <c r="B93" s="228"/>
      <c r="C93" s="229"/>
      <c r="D93" s="230" t="s">
        <v>184</v>
      </c>
      <c r="E93" s="231" t="s">
        <v>19</v>
      </c>
      <c r="F93" s="232" t="s">
        <v>981</v>
      </c>
      <c r="G93" s="229"/>
      <c r="H93" s="233">
        <v>6.383</v>
      </c>
      <c r="I93" s="234"/>
      <c r="J93" s="229"/>
      <c r="K93" s="229"/>
      <c r="L93" s="235"/>
      <c r="M93" s="236"/>
      <c r="N93" s="237"/>
      <c r="O93" s="237"/>
      <c r="P93" s="237"/>
      <c r="Q93" s="237"/>
      <c r="R93" s="237"/>
      <c r="S93" s="237"/>
      <c r="T93" s="238"/>
      <c r="U93" s="13"/>
      <c r="V93" s="13"/>
      <c r="W93" s="13"/>
      <c r="X93" s="13"/>
      <c r="Y93" s="13"/>
      <c r="Z93" s="13"/>
      <c r="AA93" s="13"/>
      <c r="AB93" s="13"/>
      <c r="AC93" s="13"/>
      <c r="AD93" s="13"/>
      <c r="AE93" s="13"/>
      <c r="AT93" s="239" t="s">
        <v>184</v>
      </c>
      <c r="AU93" s="239" t="s">
        <v>71</v>
      </c>
      <c r="AV93" s="13" t="s">
        <v>80</v>
      </c>
      <c r="AW93" s="13" t="s">
        <v>32</v>
      </c>
      <c r="AX93" s="13" t="s">
        <v>78</v>
      </c>
      <c r="AY93" s="239" t="s">
        <v>175</v>
      </c>
    </row>
    <row r="94" s="2" customFormat="1" ht="49.05" customHeight="1">
      <c r="A94" s="39"/>
      <c r="B94" s="40"/>
      <c r="C94" s="215" t="s">
        <v>214</v>
      </c>
      <c r="D94" s="215" t="s">
        <v>178</v>
      </c>
      <c r="E94" s="216" t="s">
        <v>573</v>
      </c>
      <c r="F94" s="217" t="s">
        <v>574</v>
      </c>
      <c r="G94" s="218" t="s">
        <v>559</v>
      </c>
      <c r="H94" s="219">
        <v>1</v>
      </c>
      <c r="I94" s="220"/>
      <c r="J94" s="221">
        <f>ROUND(I94*H94,2)</f>
        <v>0</v>
      </c>
      <c r="K94" s="217" t="s">
        <v>182</v>
      </c>
      <c r="L94" s="45"/>
      <c r="M94" s="222" t="s">
        <v>19</v>
      </c>
      <c r="N94" s="223" t="s">
        <v>42</v>
      </c>
      <c r="O94" s="85"/>
      <c r="P94" s="224">
        <f>O94*H94</f>
        <v>0</v>
      </c>
      <c r="Q94" s="224">
        <v>0</v>
      </c>
      <c r="R94" s="224">
        <f>Q94*H94</f>
        <v>0</v>
      </c>
      <c r="S94" s="224">
        <v>0</v>
      </c>
      <c r="T94" s="225">
        <f>S94*H94</f>
        <v>0</v>
      </c>
      <c r="U94" s="39"/>
      <c r="V94" s="39"/>
      <c r="W94" s="39"/>
      <c r="X94" s="39"/>
      <c r="Y94" s="39"/>
      <c r="Z94" s="39"/>
      <c r="AA94" s="39"/>
      <c r="AB94" s="39"/>
      <c r="AC94" s="39"/>
      <c r="AD94" s="39"/>
      <c r="AE94" s="39"/>
      <c r="AR94" s="226" t="s">
        <v>118</v>
      </c>
      <c r="AT94" s="226" t="s">
        <v>178</v>
      </c>
      <c r="AU94" s="226" t="s">
        <v>71</v>
      </c>
      <c r="AY94" s="18" t="s">
        <v>175</v>
      </c>
      <c r="BE94" s="227">
        <f>IF(N94="základní",J94,0)</f>
        <v>0</v>
      </c>
      <c r="BF94" s="227">
        <f>IF(N94="snížená",J94,0)</f>
        <v>0</v>
      </c>
      <c r="BG94" s="227">
        <f>IF(N94="zákl. přenesená",J94,0)</f>
        <v>0</v>
      </c>
      <c r="BH94" s="227">
        <f>IF(N94="sníž. přenesená",J94,0)</f>
        <v>0</v>
      </c>
      <c r="BI94" s="227">
        <f>IF(N94="nulová",J94,0)</f>
        <v>0</v>
      </c>
      <c r="BJ94" s="18" t="s">
        <v>78</v>
      </c>
      <c r="BK94" s="227">
        <f>ROUND(I94*H94,2)</f>
        <v>0</v>
      </c>
      <c r="BL94" s="18" t="s">
        <v>118</v>
      </c>
      <c r="BM94" s="226" t="s">
        <v>982</v>
      </c>
    </row>
    <row r="95" s="2" customFormat="1" ht="37.8" customHeight="1">
      <c r="A95" s="39"/>
      <c r="B95" s="40"/>
      <c r="C95" s="215" t="s">
        <v>203</v>
      </c>
      <c r="D95" s="215" t="s">
        <v>178</v>
      </c>
      <c r="E95" s="216" t="s">
        <v>983</v>
      </c>
      <c r="F95" s="217" t="s">
        <v>984</v>
      </c>
      <c r="G95" s="218" t="s">
        <v>559</v>
      </c>
      <c r="H95" s="219">
        <v>1</v>
      </c>
      <c r="I95" s="220"/>
      <c r="J95" s="221">
        <f>ROUND(I95*H95,2)</f>
        <v>0</v>
      </c>
      <c r="K95" s="217" t="s">
        <v>182</v>
      </c>
      <c r="L95" s="45"/>
      <c r="M95" s="222" t="s">
        <v>19</v>
      </c>
      <c r="N95" s="223" t="s">
        <v>42</v>
      </c>
      <c r="O95" s="85"/>
      <c r="P95" s="224">
        <f>O95*H95</f>
        <v>0</v>
      </c>
      <c r="Q95" s="224">
        <v>0</v>
      </c>
      <c r="R95" s="224">
        <f>Q95*H95</f>
        <v>0</v>
      </c>
      <c r="S95" s="224">
        <v>0</v>
      </c>
      <c r="T95" s="225">
        <f>S95*H95</f>
        <v>0</v>
      </c>
      <c r="U95" s="39"/>
      <c r="V95" s="39"/>
      <c r="W95" s="39"/>
      <c r="X95" s="39"/>
      <c r="Y95" s="39"/>
      <c r="Z95" s="39"/>
      <c r="AA95" s="39"/>
      <c r="AB95" s="39"/>
      <c r="AC95" s="39"/>
      <c r="AD95" s="39"/>
      <c r="AE95" s="39"/>
      <c r="AR95" s="226" t="s">
        <v>118</v>
      </c>
      <c r="AT95" s="226" t="s">
        <v>178</v>
      </c>
      <c r="AU95" s="226" t="s">
        <v>71</v>
      </c>
      <c r="AY95" s="18" t="s">
        <v>175</v>
      </c>
      <c r="BE95" s="227">
        <f>IF(N95="základní",J95,0)</f>
        <v>0</v>
      </c>
      <c r="BF95" s="227">
        <f>IF(N95="snížená",J95,0)</f>
        <v>0</v>
      </c>
      <c r="BG95" s="227">
        <f>IF(N95="zákl. přenesená",J95,0)</f>
        <v>0</v>
      </c>
      <c r="BH95" s="227">
        <f>IF(N95="sníž. přenesená",J95,0)</f>
        <v>0</v>
      </c>
      <c r="BI95" s="227">
        <f>IF(N95="nulová",J95,0)</f>
        <v>0</v>
      </c>
      <c r="BJ95" s="18" t="s">
        <v>78</v>
      </c>
      <c r="BK95" s="227">
        <f>ROUND(I95*H95,2)</f>
        <v>0</v>
      </c>
      <c r="BL95" s="18" t="s">
        <v>118</v>
      </c>
      <c r="BM95" s="226" t="s">
        <v>985</v>
      </c>
    </row>
    <row r="96" s="2" customFormat="1">
      <c r="A96" s="39"/>
      <c r="B96" s="40"/>
      <c r="C96" s="41"/>
      <c r="D96" s="230" t="s">
        <v>579</v>
      </c>
      <c r="E96" s="41"/>
      <c r="F96" s="282" t="s">
        <v>580</v>
      </c>
      <c r="G96" s="41"/>
      <c r="H96" s="41"/>
      <c r="I96" s="283"/>
      <c r="J96" s="41"/>
      <c r="K96" s="41"/>
      <c r="L96" s="45"/>
      <c r="M96" s="284"/>
      <c r="N96" s="285"/>
      <c r="O96" s="276"/>
      <c r="P96" s="276"/>
      <c r="Q96" s="276"/>
      <c r="R96" s="276"/>
      <c r="S96" s="276"/>
      <c r="T96" s="286"/>
      <c r="U96" s="39"/>
      <c r="V96" s="39"/>
      <c r="W96" s="39"/>
      <c r="X96" s="39"/>
      <c r="Y96" s="39"/>
      <c r="Z96" s="39"/>
      <c r="AA96" s="39"/>
      <c r="AB96" s="39"/>
      <c r="AC96" s="39"/>
      <c r="AD96" s="39"/>
      <c r="AE96" s="39"/>
      <c r="AT96" s="18" t="s">
        <v>579</v>
      </c>
      <c r="AU96" s="18" t="s">
        <v>71</v>
      </c>
    </row>
    <row r="97" s="2" customFormat="1" ht="6.96" customHeight="1">
      <c r="A97" s="39"/>
      <c r="B97" s="60"/>
      <c r="C97" s="61"/>
      <c r="D97" s="61"/>
      <c r="E97" s="61"/>
      <c r="F97" s="61"/>
      <c r="G97" s="61"/>
      <c r="H97" s="61"/>
      <c r="I97" s="61"/>
      <c r="J97" s="61"/>
      <c r="K97" s="61"/>
      <c r="L97" s="45"/>
      <c r="M97" s="39"/>
      <c r="O97" s="39"/>
      <c r="P97" s="39"/>
      <c r="Q97" s="39"/>
      <c r="R97" s="39"/>
      <c r="S97" s="39"/>
      <c r="T97" s="39"/>
      <c r="U97" s="39"/>
      <c r="V97" s="39"/>
      <c r="W97" s="39"/>
      <c r="X97" s="39"/>
      <c r="Y97" s="39"/>
      <c r="Z97" s="39"/>
      <c r="AA97" s="39"/>
      <c r="AB97" s="39"/>
      <c r="AC97" s="39"/>
      <c r="AD97" s="39"/>
      <c r="AE97" s="39"/>
    </row>
  </sheetData>
  <sheetProtection sheet="1" autoFilter="0" formatColumns="0" formatRows="0" objects="1" scenarios="1" spinCount="100000" saltValue="s+77+WxW2ndhmqsNSmqKrOobaYPQAyAjZovkZ5v940Bxq/UmjRsbUJouFnumGnLWvzA6/nW1JGvFWOp8wTe0WA==" hashValue="wNy9PoxIn9eTzXL85iZIlI8y3Yo20QECC2Wjx1KQkEkNRMtgoGM/lkKbfA7D4IGvMRzpg0KEFu3Y1i5pqVOtzQ==" algorithmName="SHA-512" password="CC35"/>
  <autoFilter ref="C84:K96"/>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287" customWidth="1"/>
    <col min="2" max="2" width="1.667969" style="287" customWidth="1"/>
    <col min="3" max="4" width="5" style="287" customWidth="1"/>
    <col min="5" max="5" width="11.66016" style="287" customWidth="1"/>
    <col min="6" max="6" width="9.160156" style="287" customWidth="1"/>
    <col min="7" max="7" width="5" style="287" customWidth="1"/>
    <col min="8" max="8" width="77.83203" style="287" customWidth="1"/>
    <col min="9" max="10" width="20" style="287" customWidth="1"/>
    <col min="11" max="11" width="1.667969" style="287" customWidth="1"/>
  </cols>
  <sheetData>
    <row r="1" s="1" customFormat="1" ht="37.5" customHeight="1"/>
    <row r="2" s="1" customFormat="1" ht="7.5" customHeight="1">
      <c r="B2" s="288"/>
      <c r="C2" s="289"/>
      <c r="D2" s="289"/>
      <c r="E2" s="289"/>
      <c r="F2" s="289"/>
      <c r="G2" s="289"/>
      <c r="H2" s="289"/>
      <c r="I2" s="289"/>
      <c r="J2" s="289"/>
      <c r="K2" s="290"/>
    </row>
    <row r="3" s="16" customFormat="1" ht="45" customHeight="1">
      <c r="B3" s="291"/>
      <c r="C3" s="292" t="s">
        <v>986</v>
      </c>
      <c r="D3" s="292"/>
      <c r="E3" s="292"/>
      <c r="F3" s="292"/>
      <c r="G3" s="292"/>
      <c r="H3" s="292"/>
      <c r="I3" s="292"/>
      <c r="J3" s="292"/>
      <c r="K3" s="293"/>
    </row>
    <row r="4" s="1" customFormat="1" ht="25.5" customHeight="1">
      <c r="B4" s="294"/>
      <c r="C4" s="295" t="s">
        <v>987</v>
      </c>
      <c r="D4" s="295"/>
      <c r="E4" s="295"/>
      <c r="F4" s="295"/>
      <c r="G4" s="295"/>
      <c r="H4" s="295"/>
      <c r="I4" s="295"/>
      <c r="J4" s="295"/>
      <c r="K4" s="296"/>
    </row>
    <row r="5" s="1" customFormat="1" ht="5.25" customHeight="1">
      <c r="B5" s="294"/>
      <c r="C5" s="297"/>
      <c r="D5" s="297"/>
      <c r="E5" s="297"/>
      <c r="F5" s="297"/>
      <c r="G5" s="297"/>
      <c r="H5" s="297"/>
      <c r="I5" s="297"/>
      <c r="J5" s="297"/>
      <c r="K5" s="296"/>
    </row>
    <row r="6" s="1" customFormat="1" ht="15" customHeight="1">
      <c r="B6" s="294"/>
      <c r="C6" s="298" t="s">
        <v>988</v>
      </c>
      <c r="D6" s="298"/>
      <c r="E6" s="298"/>
      <c r="F6" s="298"/>
      <c r="G6" s="298"/>
      <c r="H6" s="298"/>
      <c r="I6" s="298"/>
      <c r="J6" s="298"/>
      <c r="K6" s="296"/>
    </row>
    <row r="7" s="1" customFormat="1" ht="15" customHeight="1">
      <c r="B7" s="299"/>
      <c r="C7" s="298" t="s">
        <v>989</v>
      </c>
      <c r="D7" s="298"/>
      <c r="E7" s="298"/>
      <c r="F7" s="298"/>
      <c r="G7" s="298"/>
      <c r="H7" s="298"/>
      <c r="I7" s="298"/>
      <c r="J7" s="298"/>
      <c r="K7" s="296"/>
    </row>
    <row r="8" s="1" customFormat="1" ht="12.75" customHeight="1">
      <c r="B8" s="299"/>
      <c r="C8" s="298"/>
      <c r="D8" s="298"/>
      <c r="E8" s="298"/>
      <c r="F8" s="298"/>
      <c r="G8" s="298"/>
      <c r="H8" s="298"/>
      <c r="I8" s="298"/>
      <c r="J8" s="298"/>
      <c r="K8" s="296"/>
    </row>
    <row r="9" s="1" customFormat="1" ht="15" customHeight="1">
      <c r="B9" s="299"/>
      <c r="C9" s="298" t="s">
        <v>990</v>
      </c>
      <c r="D9" s="298"/>
      <c r="E9" s="298"/>
      <c r="F9" s="298"/>
      <c r="G9" s="298"/>
      <c r="H9" s="298"/>
      <c r="I9" s="298"/>
      <c r="J9" s="298"/>
      <c r="K9" s="296"/>
    </row>
    <row r="10" s="1" customFormat="1" ht="15" customHeight="1">
      <c r="B10" s="299"/>
      <c r="C10" s="298"/>
      <c r="D10" s="298" t="s">
        <v>991</v>
      </c>
      <c r="E10" s="298"/>
      <c r="F10" s="298"/>
      <c r="G10" s="298"/>
      <c r="H10" s="298"/>
      <c r="I10" s="298"/>
      <c r="J10" s="298"/>
      <c r="K10" s="296"/>
    </row>
    <row r="11" s="1" customFormat="1" ht="15" customHeight="1">
      <c r="B11" s="299"/>
      <c r="C11" s="300"/>
      <c r="D11" s="298" t="s">
        <v>992</v>
      </c>
      <c r="E11" s="298"/>
      <c r="F11" s="298"/>
      <c r="G11" s="298"/>
      <c r="H11" s="298"/>
      <c r="I11" s="298"/>
      <c r="J11" s="298"/>
      <c r="K11" s="296"/>
    </row>
    <row r="12" s="1" customFormat="1" ht="15" customHeight="1">
      <c r="B12" s="299"/>
      <c r="C12" s="300"/>
      <c r="D12" s="298"/>
      <c r="E12" s="298"/>
      <c r="F12" s="298"/>
      <c r="G12" s="298"/>
      <c r="H12" s="298"/>
      <c r="I12" s="298"/>
      <c r="J12" s="298"/>
      <c r="K12" s="296"/>
    </row>
    <row r="13" s="1" customFormat="1" ht="15" customHeight="1">
      <c r="B13" s="299"/>
      <c r="C13" s="300"/>
      <c r="D13" s="301" t="s">
        <v>993</v>
      </c>
      <c r="E13" s="298"/>
      <c r="F13" s="298"/>
      <c r="G13" s="298"/>
      <c r="H13" s="298"/>
      <c r="I13" s="298"/>
      <c r="J13" s="298"/>
      <c r="K13" s="296"/>
    </row>
    <row r="14" s="1" customFormat="1" ht="12.75" customHeight="1">
      <c r="B14" s="299"/>
      <c r="C14" s="300"/>
      <c r="D14" s="300"/>
      <c r="E14" s="300"/>
      <c r="F14" s="300"/>
      <c r="G14" s="300"/>
      <c r="H14" s="300"/>
      <c r="I14" s="300"/>
      <c r="J14" s="300"/>
      <c r="K14" s="296"/>
    </row>
    <row r="15" s="1" customFormat="1" ht="15" customHeight="1">
      <c r="B15" s="299"/>
      <c r="C15" s="300"/>
      <c r="D15" s="298" t="s">
        <v>994</v>
      </c>
      <c r="E15" s="298"/>
      <c r="F15" s="298"/>
      <c r="G15" s="298"/>
      <c r="H15" s="298"/>
      <c r="I15" s="298"/>
      <c r="J15" s="298"/>
      <c r="K15" s="296"/>
    </row>
    <row r="16" s="1" customFormat="1" ht="15" customHeight="1">
      <c r="B16" s="299"/>
      <c r="C16" s="300"/>
      <c r="D16" s="298" t="s">
        <v>995</v>
      </c>
      <c r="E16" s="298"/>
      <c r="F16" s="298"/>
      <c r="G16" s="298"/>
      <c r="H16" s="298"/>
      <c r="I16" s="298"/>
      <c r="J16" s="298"/>
      <c r="K16" s="296"/>
    </row>
    <row r="17" s="1" customFormat="1" ht="15" customHeight="1">
      <c r="B17" s="299"/>
      <c r="C17" s="300"/>
      <c r="D17" s="298" t="s">
        <v>996</v>
      </c>
      <c r="E17" s="298"/>
      <c r="F17" s="298"/>
      <c r="G17" s="298"/>
      <c r="H17" s="298"/>
      <c r="I17" s="298"/>
      <c r="J17" s="298"/>
      <c r="K17" s="296"/>
    </row>
    <row r="18" s="1" customFormat="1" ht="15" customHeight="1">
      <c r="B18" s="299"/>
      <c r="C18" s="300"/>
      <c r="D18" s="300"/>
      <c r="E18" s="302" t="s">
        <v>77</v>
      </c>
      <c r="F18" s="298" t="s">
        <v>997</v>
      </c>
      <c r="G18" s="298"/>
      <c r="H18" s="298"/>
      <c r="I18" s="298"/>
      <c r="J18" s="298"/>
      <c r="K18" s="296"/>
    </row>
    <row r="19" s="1" customFormat="1" ht="15" customHeight="1">
      <c r="B19" s="299"/>
      <c r="C19" s="300"/>
      <c r="D19" s="300"/>
      <c r="E19" s="302" t="s">
        <v>998</v>
      </c>
      <c r="F19" s="298" t="s">
        <v>999</v>
      </c>
      <c r="G19" s="298"/>
      <c r="H19" s="298"/>
      <c r="I19" s="298"/>
      <c r="J19" s="298"/>
      <c r="K19" s="296"/>
    </row>
    <row r="20" s="1" customFormat="1" ht="15" customHeight="1">
      <c r="B20" s="299"/>
      <c r="C20" s="300"/>
      <c r="D20" s="300"/>
      <c r="E20" s="302" t="s">
        <v>1000</v>
      </c>
      <c r="F20" s="298" t="s">
        <v>1001</v>
      </c>
      <c r="G20" s="298"/>
      <c r="H20" s="298"/>
      <c r="I20" s="298"/>
      <c r="J20" s="298"/>
      <c r="K20" s="296"/>
    </row>
    <row r="21" s="1" customFormat="1" ht="15" customHeight="1">
      <c r="B21" s="299"/>
      <c r="C21" s="300"/>
      <c r="D21" s="300"/>
      <c r="E21" s="302" t="s">
        <v>1002</v>
      </c>
      <c r="F21" s="298" t="s">
        <v>1003</v>
      </c>
      <c r="G21" s="298"/>
      <c r="H21" s="298"/>
      <c r="I21" s="298"/>
      <c r="J21" s="298"/>
      <c r="K21" s="296"/>
    </row>
    <row r="22" s="1" customFormat="1" ht="15" customHeight="1">
      <c r="B22" s="299"/>
      <c r="C22" s="300"/>
      <c r="D22" s="300"/>
      <c r="E22" s="302" t="s">
        <v>1004</v>
      </c>
      <c r="F22" s="298" t="s">
        <v>1005</v>
      </c>
      <c r="G22" s="298"/>
      <c r="H22" s="298"/>
      <c r="I22" s="298"/>
      <c r="J22" s="298"/>
      <c r="K22" s="296"/>
    </row>
    <row r="23" s="1" customFormat="1" ht="15" customHeight="1">
      <c r="B23" s="299"/>
      <c r="C23" s="300"/>
      <c r="D23" s="300"/>
      <c r="E23" s="302" t="s">
        <v>82</v>
      </c>
      <c r="F23" s="298" t="s">
        <v>1006</v>
      </c>
      <c r="G23" s="298"/>
      <c r="H23" s="298"/>
      <c r="I23" s="298"/>
      <c r="J23" s="298"/>
      <c r="K23" s="296"/>
    </row>
    <row r="24" s="1" customFormat="1" ht="12.75" customHeight="1">
      <c r="B24" s="299"/>
      <c r="C24" s="300"/>
      <c r="D24" s="300"/>
      <c r="E24" s="300"/>
      <c r="F24" s="300"/>
      <c r="G24" s="300"/>
      <c r="H24" s="300"/>
      <c r="I24" s="300"/>
      <c r="J24" s="300"/>
      <c r="K24" s="296"/>
    </row>
    <row r="25" s="1" customFormat="1" ht="15" customHeight="1">
      <c r="B25" s="299"/>
      <c r="C25" s="298" t="s">
        <v>1007</v>
      </c>
      <c r="D25" s="298"/>
      <c r="E25" s="298"/>
      <c r="F25" s="298"/>
      <c r="G25" s="298"/>
      <c r="H25" s="298"/>
      <c r="I25" s="298"/>
      <c r="J25" s="298"/>
      <c r="K25" s="296"/>
    </row>
    <row r="26" s="1" customFormat="1" ht="15" customHeight="1">
      <c r="B26" s="299"/>
      <c r="C26" s="298" t="s">
        <v>1008</v>
      </c>
      <c r="D26" s="298"/>
      <c r="E26" s="298"/>
      <c r="F26" s="298"/>
      <c r="G26" s="298"/>
      <c r="H26" s="298"/>
      <c r="I26" s="298"/>
      <c r="J26" s="298"/>
      <c r="K26" s="296"/>
    </row>
    <row r="27" s="1" customFormat="1" ht="15" customHeight="1">
      <c r="B27" s="299"/>
      <c r="C27" s="298"/>
      <c r="D27" s="298" t="s">
        <v>1009</v>
      </c>
      <c r="E27" s="298"/>
      <c r="F27" s="298"/>
      <c r="G27" s="298"/>
      <c r="H27" s="298"/>
      <c r="I27" s="298"/>
      <c r="J27" s="298"/>
      <c r="K27" s="296"/>
    </row>
    <row r="28" s="1" customFormat="1" ht="15" customHeight="1">
      <c r="B28" s="299"/>
      <c r="C28" s="300"/>
      <c r="D28" s="298" t="s">
        <v>1010</v>
      </c>
      <c r="E28" s="298"/>
      <c r="F28" s="298"/>
      <c r="G28" s="298"/>
      <c r="H28" s="298"/>
      <c r="I28" s="298"/>
      <c r="J28" s="298"/>
      <c r="K28" s="296"/>
    </row>
    <row r="29" s="1" customFormat="1" ht="12.75" customHeight="1">
      <c r="B29" s="299"/>
      <c r="C29" s="300"/>
      <c r="D29" s="300"/>
      <c r="E29" s="300"/>
      <c r="F29" s="300"/>
      <c r="G29" s="300"/>
      <c r="H29" s="300"/>
      <c r="I29" s="300"/>
      <c r="J29" s="300"/>
      <c r="K29" s="296"/>
    </row>
    <row r="30" s="1" customFormat="1" ht="15" customHeight="1">
      <c r="B30" s="299"/>
      <c r="C30" s="300"/>
      <c r="D30" s="298" t="s">
        <v>1011</v>
      </c>
      <c r="E30" s="298"/>
      <c r="F30" s="298"/>
      <c r="G30" s="298"/>
      <c r="H30" s="298"/>
      <c r="I30" s="298"/>
      <c r="J30" s="298"/>
      <c r="K30" s="296"/>
    </row>
    <row r="31" s="1" customFormat="1" ht="15" customHeight="1">
      <c r="B31" s="299"/>
      <c r="C31" s="300"/>
      <c r="D31" s="298" t="s">
        <v>1012</v>
      </c>
      <c r="E31" s="298"/>
      <c r="F31" s="298"/>
      <c r="G31" s="298"/>
      <c r="H31" s="298"/>
      <c r="I31" s="298"/>
      <c r="J31" s="298"/>
      <c r="K31" s="296"/>
    </row>
    <row r="32" s="1" customFormat="1" ht="12.75" customHeight="1">
      <c r="B32" s="299"/>
      <c r="C32" s="300"/>
      <c r="D32" s="300"/>
      <c r="E32" s="300"/>
      <c r="F32" s="300"/>
      <c r="G32" s="300"/>
      <c r="H32" s="300"/>
      <c r="I32" s="300"/>
      <c r="J32" s="300"/>
      <c r="K32" s="296"/>
    </row>
    <row r="33" s="1" customFormat="1" ht="15" customHeight="1">
      <c r="B33" s="299"/>
      <c r="C33" s="300"/>
      <c r="D33" s="298" t="s">
        <v>1013</v>
      </c>
      <c r="E33" s="298"/>
      <c r="F33" s="298"/>
      <c r="G33" s="298"/>
      <c r="H33" s="298"/>
      <c r="I33" s="298"/>
      <c r="J33" s="298"/>
      <c r="K33" s="296"/>
    </row>
    <row r="34" s="1" customFormat="1" ht="15" customHeight="1">
      <c r="B34" s="299"/>
      <c r="C34" s="300"/>
      <c r="D34" s="298" t="s">
        <v>1014</v>
      </c>
      <c r="E34" s="298"/>
      <c r="F34" s="298"/>
      <c r="G34" s="298"/>
      <c r="H34" s="298"/>
      <c r="I34" s="298"/>
      <c r="J34" s="298"/>
      <c r="K34" s="296"/>
    </row>
    <row r="35" s="1" customFormat="1" ht="15" customHeight="1">
      <c r="B35" s="299"/>
      <c r="C35" s="300"/>
      <c r="D35" s="298" t="s">
        <v>1015</v>
      </c>
      <c r="E35" s="298"/>
      <c r="F35" s="298"/>
      <c r="G35" s="298"/>
      <c r="H35" s="298"/>
      <c r="I35" s="298"/>
      <c r="J35" s="298"/>
      <c r="K35" s="296"/>
    </row>
    <row r="36" s="1" customFormat="1" ht="15" customHeight="1">
      <c r="B36" s="299"/>
      <c r="C36" s="300"/>
      <c r="D36" s="298"/>
      <c r="E36" s="301" t="s">
        <v>161</v>
      </c>
      <c r="F36" s="298"/>
      <c r="G36" s="298" t="s">
        <v>1016</v>
      </c>
      <c r="H36" s="298"/>
      <c r="I36" s="298"/>
      <c r="J36" s="298"/>
      <c r="K36" s="296"/>
    </row>
    <row r="37" s="1" customFormat="1" ht="30.75" customHeight="1">
      <c r="B37" s="299"/>
      <c r="C37" s="300"/>
      <c r="D37" s="298"/>
      <c r="E37" s="301" t="s">
        <v>1017</v>
      </c>
      <c r="F37" s="298"/>
      <c r="G37" s="298" t="s">
        <v>1018</v>
      </c>
      <c r="H37" s="298"/>
      <c r="I37" s="298"/>
      <c r="J37" s="298"/>
      <c r="K37" s="296"/>
    </row>
    <row r="38" s="1" customFormat="1" ht="15" customHeight="1">
      <c r="B38" s="299"/>
      <c r="C38" s="300"/>
      <c r="D38" s="298"/>
      <c r="E38" s="301" t="s">
        <v>52</v>
      </c>
      <c r="F38" s="298"/>
      <c r="G38" s="298" t="s">
        <v>1019</v>
      </c>
      <c r="H38" s="298"/>
      <c r="I38" s="298"/>
      <c r="J38" s="298"/>
      <c r="K38" s="296"/>
    </row>
    <row r="39" s="1" customFormat="1" ht="15" customHeight="1">
      <c r="B39" s="299"/>
      <c r="C39" s="300"/>
      <c r="D39" s="298"/>
      <c r="E39" s="301" t="s">
        <v>53</v>
      </c>
      <c r="F39" s="298"/>
      <c r="G39" s="298" t="s">
        <v>1020</v>
      </c>
      <c r="H39" s="298"/>
      <c r="I39" s="298"/>
      <c r="J39" s="298"/>
      <c r="K39" s="296"/>
    </row>
    <row r="40" s="1" customFormat="1" ht="15" customHeight="1">
      <c r="B40" s="299"/>
      <c r="C40" s="300"/>
      <c r="D40" s="298"/>
      <c r="E40" s="301" t="s">
        <v>162</v>
      </c>
      <c r="F40" s="298"/>
      <c r="G40" s="298" t="s">
        <v>1021</v>
      </c>
      <c r="H40" s="298"/>
      <c r="I40" s="298"/>
      <c r="J40" s="298"/>
      <c r="K40" s="296"/>
    </row>
    <row r="41" s="1" customFormat="1" ht="15" customHeight="1">
      <c r="B41" s="299"/>
      <c r="C41" s="300"/>
      <c r="D41" s="298"/>
      <c r="E41" s="301" t="s">
        <v>163</v>
      </c>
      <c r="F41" s="298"/>
      <c r="G41" s="298" t="s">
        <v>1022</v>
      </c>
      <c r="H41" s="298"/>
      <c r="I41" s="298"/>
      <c r="J41" s="298"/>
      <c r="K41" s="296"/>
    </row>
    <row r="42" s="1" customFormat="1" ht="15" customHeight="1">
      <c r="B42" s="299"/>
      <c r="C42" s="300"/>
      <c r="D42" s="298"/>
      <c r="E42" s="301" t="s">
        <v>1023</v>
      </c>
      <c r="F42" s="298"/>
      <c r="G42" s="298" t="s">
        <v>1024</v>
      </c>
      <c r="H42" s="298"/>
      <c r="I42" s="298"/>
      <c r="J42" s="298"/>
      <c r="K42" s="296"/>
    </row>
    <row r="43" s="1" customFormat="1" ht="15" customHeight="1">
      <c r="B43" s="299"/>
      <c r="C43" s="300"/>
      <c r="D43" s="298"/>
      <c r="E43" s="301"/>
      <c r="F43" s="298"/>
      <c r="G43" s="298" t="s">
        <v>1025</v>
      </c>
      <c r="H43" s="298"/>
      <c r="I43" s="298"/>
      <c r="J43" s="298"/>
      <c r="K43" s="296"/>
    </row>
    <row r="44" s="1" customFormat="1" ht="15" customHeight="1">
      <c r="B44" s="299"/>
      <c r="C44" s="300"/>
      <c r="D44" s="298"/>
      <c r="E44" s="301" t="s">
        <v>1026</v>
      </c>
      <c r="F44" s="298"/>
      <c r="G44" s="298" t="s">
        <v>1027</v>
      </c>
      <c r="H44" s="298"/>
      <c r="I44" s="298"/>
      <c r="J44" s="298"/>
      <c r="K44" s="296"/>
    </row>
    <row r="45" s="1" customFormat="1" ht="15" customHeight="1">
      <c r="B45" s="299"/>
      <c r="C45" s="300"/>
      <c r="D45" s="298"/>
      <c r="E45" s="301" t="s">
        <v>165</v>
      </c>
      <c r="F45" s="298"/>
      <c r="G45" s="298" t="s">
        <v>1028</v>
      </c>
      <c r="H45" s="298"/>
      <c r="I45" s="298"/>
      <c r="J45" s="298"/>
      <c r="K45" s="296"/>
    </row>
    <row r="46" s="1" customFormat="1" ht="12.75" customHeight="1">
      <c r="B46" s="299"/>
      <c r="C46" s="300"/>
      <c r="D46" s="298"/>
      <c r="E46" s="298"/>
      <c r="F46" s="298"/>
      <c r="G46" s="298"/>
      <c r="H46" s="298"/>
      <c r="I46" s="298"/>
      <c r="J46" s="298"/>
      <c r="K46" s="296"/>
    </row>
    <row r="47" s="1" customFormat="1" ht="15" customHeight="1">
      <c r="B47" s="299"/>
      <c r="C47" s="300"/>
      <c r="D47" s="298" t="s">
        <v>1029</v>
      </c>
      <c r="E47" s="298"/>
      <c r="F47" s="298"/>
      <c r="G47" s="298"/>
      <c r="H47" s="298"/>
      <c r="I47" s="298"/>
      <c r="J47" s="298"/>
      <c r="K47" s="296"/>
    </row>
    <row r="48" s="1" customFormat="1" ht="15" customHeight="1">
      <c r="B48" s="299"/>
      <c r="C48" s="300"/>
      <c r="D48" s="300"/>
      <c r="E48" s="298" t="s">
        <v>1030</v>
      </c>
      <c r="F48" s="298"/>
      <c r="G48" s="298"/>
      <c r="H48" s="298"/>
      <c r="I48" s="298"/>
      <c r="J48" s="298"/>
      <c r="K48" s="296"/>
    </row>
    <row r="49" s="1" customFormat="1" ht="15" customHeight="1">
      <c r="B49" s="299"/>
      <c r="C49" s="300"/>
      <c r="D49" s="300"/>
      <c r="E49" s="298" t="s">
        <v>1031</v>
      </c>
      <c r="F49" s="298"/>
      <c r="G49" s="298"/>
      <c r="H49" s="298"/>
      <c r="I49" s="298"/>
      <c r="J49" s="298"/>
      <c r="K49" s="296"/>
    </row>
    <row r="50" s="1" customFormat="1" ht="15" customHeight="1">
      <c r="B50" s="299"/>
      <c r="C50" s="300"/>
      <c r="D50" s="300"/>
      <c r="E50" s="298" t="s">
        <v>1032</v>
      </c>
      <c r="F50" s="298"/>
      <c r="G50" s="298"/>
      <c r="H50" s="298"/>
      <c r="I50" s="298"/>
      <c r="J50" s="298"/>
      <c r="K50" s="296"/>
    </row>
    <row r="51" s="1" customFormat="1" ht="15" customHeight="1">
      <c r="B51" s="299"/>
      <c r="C51" s="300"/>
      <c r="D51" s="298" t="s">
        <v>1033</v>
      </c>
      <c r="E51" s="298"/>
      <c r="F51" s="298"/>
      <c r="G51" s="298"/>
      <c r="H51" s="298"/>
      <c r="I51" s="298"/>
      <c r="J51" s="298"/>
      <c r="K51" s="296"/>
    </row>
    <row r="52" s="1" customFormat="1" ht="25.5" customHeight="1">
      <c r="B52" s="294"/>
      <c r="C52" s="295" t="s">
        <v>1034</v>
      </c>
      <c r="D52" s="295"/>
      <c r="E52" s="295"/>
      <c r="F52" s="295"/>
      <c r="G52" s="295"/>
      <c r="H52" s="295"/>
      <c r="I52" s="295"/>
      <c r="J52" s="295"/>
      <c r="K52" s="296"/>
    </row>
    <row r="53" s="1" customFormat="1" ht="5.25" customHeight="1">
      <c r="B53" s="294"/>
      <c r="C53" s="297"/>
      <c r="D53" s="297"/>
      <c r="E53" s="297"/>
      <c r="F53" s="297"/>
      <c r="G53" s="297"/>
      <c r="H53" s="297"/>
      <c r="I53" s="297"/>
      <c r="J53" s="297"/>
      <c r="K53" s="296"/>
    </row>
    <row r="54" s="1" customFormat="1" ht="15" customHeight="1">
      <c r="B54" s="294"/>
      <c r="C54" s="298" t="s">
        <v>1035</v>
      </c>
      <c r="D54" s="298"/>
      <c r="E54" s="298"/>
      <c r="F54" s="298"/>
      <c r="G54" s="298"/>
      <c r="H54" s="298"/>
      <c r="I54" s="298"/>
      <c r="J54" s="298"/>
      <c r="K54" s="296"/>
    </row>
    <row r="55" s="1" customFormat="1" ht="15" customHeight="1">
      <c r="B55" s="294"/>
      <c r="C55" s="298" t="s">
        <v>1036</v>
      </c>
      <c r="D55" s="298"/>
      <c r="E55" s="298"/>
      <c r="F55" s="298"/>
      <c r="G55" s="298"/>
      <c r="H55" s="298"/>
      <c r="I55" s="298"/>
      <c r="J55" s="298"/>
      <c r="K55" s="296"/>
    </row>
    <row r="56" s="1" customFormat="1" ht="12.75" customHeight="1">
      <c r="B56" s="294"/>
      <c r="C56" s="298"/>
      <c r="D56" s="298"/>
      <c r="E56" s="298"/>
      <c r="F56" s="298"/>
      <c r="G56" s="298"/>
      <c r="H56" s="298"/>
      <c r="I56" s="298"/>
      <c r="J56" s="298"/>
      <c r="K56" s="296"/>
    </row>
    <row r="57" s="1" customFormat="1" ht="15" customHeight="1">
      <c r="B57" s="294"/>
      <c r="C57" s="298" t="s">
        <v>1037</v>
      </c>
      <c r="D57" s="298"/>
      <c r="E57" s="298"/>
      <c r="F57" s="298"/>
      <c r="G57" s="298"/>
      <c r="H57" s="298"/>
      <c r="I57" s="298"/>
      <c r="J57" s="298"/>
      <c r="K57" s="296"/>
    </row>
    <row r="58" s="1" customFormat="1" ht="15" customHeight="1">
      <c r="B58" s="294"/>
      <c r="C58" s="300"/>
      <c r="D58" s="298" t="s">
        <v>1038</v>
      </c>
      <c r="E58" s="298"/>
      <c r="F58" s="298"/>
      <c r="G58" s="298"/>
      <c r="H58" s="298"/>
      <c r="I58" s="298"/>
      <c r="J58" s="298"/>
      <c r="K58" s="296"/>
    </row>
    <row r="59" s="1" customFormat="1" ht="15" customHeight="1">
      <c r="B59" s="294"/>
      <c r="C59" s="300"/>
      <c r="D59" s="298" t="s">
        <v>1039</v>
      </c>
      <c r="E59" s="298"/>
      <c r="F59" s="298"/>
      <c r="G59" s="298"/>
      <c r="H59" s="298"/>
      <c r="I59" s="298"/>
      <c r="J59" s="298"/>
      <c r="K59" s="296"/>
    </row>
    <row r="60" s="1" customFormat="1" ht="15" customHeight="1">
      <c r="B60" s="294"/>
      <c r="C60" s="300"/>
      <c r="D60" s="298" t="s">
        <v>1040</v>
      </c>
      <c r="E60" s="298"/>
      <c r="F60" s="298"/>
      <c r="G60" s="298"/>
      <c r="H60" s="298"/>
      <c r="I60" s="298"/>
      <c r="J60" s="298"/>
      <c r="K60" s="296"/>
    </row>
    <row r="61" s="1" customFormat="1" ht="15" customHeight="1">
      <c r="B61" s="294"/>
      <c r="C61" s="300"/>
      <c r="D61" s="298" t="s">
        <v>1041</v>
      </c>
      <c r="E61" s="298"/>
      <c r="F61" s="298"/>
      <c r="G61" s="298"/>
      <c r="H61" s="298"/>
      <c r="I61" s="298"/>
      <c r="J61" s="298"/>
      <c r="K61" s="296"/>
    </row>
    <row r="62" s="1" customFormat="1" ht="15" customHeight="1">
      <c r="B62" s="294"/>
      <c r="C62" s="300"/>
      <c r="D62" s="303" t="s">
        <v>1042</v>
      </c>
      <c r="E62" s="303"/>
      <c r="F62" s="303"/>
      <c r="G62" s="303"/>
      <c r="H62" s="303"/>
      <c r="I62" s="303"/>
      <c r="J62" s="303"/>
      <c r="K62" s="296"/>
    </row>
    <row r="63" s="1" customFormat="1" ht="15" customHeight="1">
      <c r="B63" s="294"/>
      <c r="C63" s="300"/>
      <c r="D63" s="298" t="s">
        <v>1043</v>
      </c>
      <c r="E63" s="298"/>
      <c r="F63" s="298"/>
      <c r="G63" s="298"/>
      <c r="H63" s="298"/>
      <c r="I63" s="298"/>
      <c r="J63" s="298"/>
      <c r="K63" s="296"/>
    </row>
    <row r="64" s="1" customFormat="1" ht="12.75" customHeight="1">
      <c r="B64" s="294"/>
      <c r="C64" s="300"/>
      <c r="D64" s="300"/>
      <c r="E64" s="304"/>
      <c r="F64" s="300"/>
      <c r="G64" s="300"/>
      <c r="H64" s="300"/>
      <c r="I64" s="300"/>
      <c r="J64" s="300"/>
      <c r="K64" s="296"/>
    </row>
    <row r="65" s="1" customFormat="1" ht="15" customHeight="1">
      <c r="B65" s="294"/>
      <c r="C65" s="300"/>
      <c r="D65" s="298" t="s">
        <v>1044</v>
      </c>
      <c r="E65" s="298"/>
      <c r="F65" s="298"/>
      <c r="G65" s="298"/>
      <c r="H65" s="298"/>
      <c r="I65" s="298"/>
      <c r="J65" s="298"/>
      <c r="K65" s="296"/>
    </row>
    <row r="66" s="1" customFormat="1" ht="15" customHeight="1">
      <c r="B66" s="294"/>
      <c r="C66" s="300"/>
      <c r="D66" s="303" t="s">
        <v>1045</v>
      </c>
      <c r="E66" s="303"/>
      <c r="F66" s="303"/>
      <c r="G66" s="303"/>
      <c r="H66" s="303"/>
      <c r="I66" s="303"/>
      <c r="J66" s="303"/>
      <c r="K66" s="296"/>
    </row>
    <row r="67" s="1" customFormat="1" ht="15" customHeight="1">
      <c r="B67" s="294"/>
      <c r="C67" s="300"/>
      <c r="D67" s="298" t="s">
        <v>1046</v>
      </c>
      <c r="E67" s="298"/>
      <c r="F67" s="298"/>
      <c r="G67" s="298"/>
      <c r="H67" s="298"/>
      <c r="I67" s="298"/>
      <c r="J67" s="298"/>
      <c r="K67" s="296"/>
    </row>
    <row r="68" s="1" customFormat="1" ht="15" customHeight="1">
      <c r="B68" s="294"/>
      <c r="C68" s="300"/>
      <c r="D68" s="298" t="s">
        <v>1047</v>
      </c>
      <c r="E68" s="298"/>
      <c r="F68" s="298"/>
      <c r="G68" s="298"/>
      <c r="H68" s="298"/>
      <c r="I68" s="298"/>
      <c r="J68" s="298"/>
      <c r="K68" s="296"/>
    </row>
    <row r="69" s="1" customFormat="1" ht="15" customHeight="1">
      <c r="B69" s="294"/>
      <c r="C69" s="300"/>
      <c r="D69" s="298" t="s">
        <v>1048</v>
      </c>
      <c r="E69" s="298"/>
      <c r="F69" s="298"/>
      <c r="G69" s="298"/>
      <c r="H69" s="298"/>
      <c r="I69" s="298"/>
      <c r="J69" s="298"/>
      <c r="K69" s="296"/>
    </row>
    <row r="70" s="1" customFormat="1" ht="15" customHeight="1">
      <c r="B70" s="294"/>
      <c r="C70" s="300"/>
      <c r="D70" s="298" t="s">
        <v>1049</v>
      </c>
      <c r="E70" s="298"/>
      <c r="F70" s="298"/>
      <c r="G70" s="298"/>
      <c r="H70" s="298"/>
      <c r="I70" s="298"/>
      <c r="J70" s="298"/>
      <c r="K70" s="296"/>
    </row>
    <row r="71" s="1" customFormat="1" ht="12.75" customHeight="1">
      <c r="B71" s="305"/>
      <c r="C71" s="306"/>
      <c r="D71" s="306"/>
      <c r="E71" s="306"/>
      <c r="F71" s="306"/>
      <c r="G71" s="306"/>
      <c r="H71" s="306"/>
      <c r="I71" s="306"/>
      <c r="J71" s="306"/>
      <c r="K71" s="307"/>
    </row>
    <row r="72" s="1" customFormat="1" ht="18.75" customHeight="1">
      <c r="B72" s="308"/>
      <c r="C72" s="308"/>
      <c r="D72" s="308"/>
      <c r="E72" s="308"/>
      <c r="F72" s="308"/>
      <c r="G72" s="308"/>
      <c r="H72" s="308"/>
      <c r="I72" s="308"/>
      <c r="J72" s="308"/>
      <c r="K72" s="309"/>
    </row>
    <row r="73" s="1" customFormat="1" ht="18.75" customHeight="1">
      <c r="B73" s="309"/>
      <c r="C73" s="309"/>
      <c r="D73" s="309"/>
      <c r="E73" s="309"/>
      <c r="F73" s="309"/>
      <c r="G73" s="309"/>
      <c r="H73" s="309"/>
      <c r="I73" s="309"/>
      <c r="J73" s="309"/>
      <c r="K73" s="309"/>
    </row>
    <row r="74" s="1" customFormat="1" ht="7.5" customHeight="1">
      <c r="B74" s="310"/>
      <c r="C74" s="311"/>
      <c r="D74" s="311"/>
      <c r="E74" s="311"/>
      <c r="F74" s="311"/>
      <c r="G74" s="311"/>
      <c r="H74" s="311"/>
      <c r="I74" s="311"/>
      <c r="J74" s="311"/>
      <c r="K74" s="312"/>
    </row>
    <row r="75" s="1" customFormat="1" ht="45" customHeight="1">
      <c r="B75" s="313"/>
      <c r="C75" s="314" t="s">
        <v>1050</v>
      </c>
      <c r="D75" s="314"/>
      <c r="E75" s="314"/>
      <c r="F75" s="314"/>
      <c r="G75" s="314"/>
      <c r="H75" s="314"/>
      <c r="I75" s="314"/>
      <c r="J75" s="314"/>
      <c r="K75" s="315"/>
    </row>
    <row r="76" s="1" customFormat="1" ht="17.25" customHeight="1">
      <c r="B76" s="313"/>
      <c r="C76" s="316" t="s">
        <v>1051</v>
      </c>
      <c r="D76" s="316"/>
      <c r="E76" s="316"/>
      <c r="F76" s="316" t="s">
        <v>1052</v>
      </c>
      <c r="G76" s="317"/>
      <c r="H76" s="316" t="s">
        <v>53</v>
      </c>
      <c r="I76" s="316" t="s">
        <v>56</v>
      </c>
      <c r="J76" s="316" t="s">
        <v>1053</v>
      </c>
      <c r="K76" s="315"/>
    </row>
    <row r="77" s="1" customFormat="1" ht="17.25" customHeight="1">
      <c r="B77" s="313"/>
      <c r="C77" s="318" t="s">
        <v>1054</v>
      </c>
      <c r="D77" s="318"/>
      <c r="E77" s="318"/>
      <c r="F77" s="319" t="s">
        <v>1055</v>
      </c>
      <c r="G77" s="320"/>
      <c r="H77" s="318"/>
      <c r="I77" s="318"/>
      <c r="J77" s="318" t="s">
        <v>1056</v>
      </c>
      <c r="K77" s="315"/>
    </row>
    <row r="78" s="1" customFormat="1" ht="5.25" customHeight="1">
      <c r="B78" s="313"/>
      <c r="C78" s="321"/>
      <c r="D78" s="321"/>
      <c r="E78" s="321"/>
      <c r="F78" s="321"/>
      <c r="G78" s="322"/>
      <c r="H78" s="321"/>
      <c r="I78" s="321"/>
      <c r="J78" s="321"/>
      <c r="K78" s="315"/>
    </row>
    <row r="79" s="1" customFormat="1" ht="15" customHeight="1">
      <c r="B79" s="313"/>
      <c r="C79" s="301" t="s">
        <v>52</v>
      </c>
      <c r="D79" s="323"/>
      <c r="E79" s="323"/>
      <c r="F79" s="324" t="s">
        <v>75</v>
      </c>
      <c r="G79" s="325"/>
      <c r="H79" s="301" t="s">
        <v>1057</v>
      </c>
      <c r="I79" s="301" t="s">
        <v>1058</v>
      </c>
      <c r="J79" s="301">
        <v>20</v>
      </c>
      <c r="K79" s="315"/>
    </row>
    <row r="80" s="1" customFormat="1" ht="15" customHeight="1">
      <c r="B80" s="313"/>
      <c r="C80" s="301" t="s">
        <v>1059</v>
      </c>
      <c r="D80" s="301"/>
      <c r="E80" s="301"/>
      <c r="F80" s="324" t="s">
        <v>75</v>
      </c>
      <c r="G80" s="325"/>
      <c r="H80" s="301" t="s">
        <v>1060</v>
      </c>
      <c r="I80" s="301" t="s">
        <v>1058</v>
      </c>
      <c r="J80" s="301">
        <v>120</v>
      </c>
      <c r="K80" s="315"/>
    </row>
    <row r="81" s="1" customFormat="1" ht="15" customHeight="1">
      <c r="B81" s="326"/>
      <c r="C81" s="301" t="s">
        <v>1061</v>
      </c>
      <c r="D81" s="301"/>
      <c r="E81" s="301"/>
      <c r="F81" s="324" t="s">
        <v>1062</v>
      </c>
      <c r="G81" s="325"/>
      <c r="H81" s="301" t="s">
        <v>1063</v>
      </c>
      <c r="I81" s="301" t="s">
        <v>1058</v>
      </c>
      <c r="J81" s="301">
        <v>50</v>
      </c>
      <c r="K81" s="315"/>
    </row>
    <row r="82" s="1" customFormat="1" ht="15" customHeight="1">
      <c r="B82" s="326"/>
      <c r="C82" s="301" t="s">
        <v>1064</v>
      </c>
      <c r="D82" s="301"/>
      <c r="E82" s="301"/>
      <c r="F82" s="324" t="s">
        <v>75</v>
      </c>
      <c r="G82" s="325"/>
      <c r="H82" s="301" t="s">
        <v>1065</v>
      </c>
      <c r="I82" s="301" t="s">
        <v>1066</v>
      </c>
      <c r="J82" s="301"/>
      <c r="K82" s="315"/>
    </row>
    <row r="83" s="1" customFormat="1" ht="15" customHeight="1">
      <c r="B83" s="326"/>
      <c r="C83" s="327" t="s">
        <v>1067</v>
      </c>
      <c r="D83" s="327"/>
      <c r="E83" s="327"/>
      <c r="F83" s="328" t="s">
        <v>1062</v>
      </c>
      <c r="G83" s="327"/>
      <c r="H83" s="327" t="s">
        <v>1068</v>
      </c>
      <c r="I83" s="327" t="s">
        <v>1058</v>
      </c>
      <c r="J83" s="327">
        <v>15</v>
      </c>
      <c r="K83" s="315"/>
    </row>
    <row r="84" s="1" customFormat="1" ht="15" customHeight="1">
      <c r="B84" s="326"/>
      <c r="C84" s="327" t="s">
        <v>1069</v>
      </c>
      <c r="D84" s="327"/>
      <c r="E84" s="327"/>
      <c r="F84" s="328" t="s">
        <v>1062</v>
      </c>
      <c r="G84" s="327"/>
      <c r="H84" s="327" t="s">
        <v>1070</v>
      </c>
      <c r="I84" s="327" t="s">
        <v>1058</v>
      </c>
      <c r="J84" s="327">
        <v>15</v>
      </c>
      <c r="K84" s="315"/>
    </row>
    <row r="85" s="1" customFormat="1" ht="15" customHeight="1">
      <c r="B85" s="326"/>
      <c r="C85" s="327" t="s">
        <v>1071</v>
      </c>
      <c r="D85" s="327"/>
      <c r="E85" s="327"/>
      <c r="F85" s="328" t="s">
        <v>1062</v>
      </c>
      <c r="G85" s="327"/>
      <c r="H85" s="327" t="s">
        <v>1072</v>
      </c>
      <c r="I85" s="327" t="s">
        <v>1058</v>
      </c>
      <c r="J85" s="327">
        <v>20</v>
      </c>
      <c r="K85" s="315"/>
    </row>
    <row r="86" s="1" customFormat="1" ht="15" customHeight="1">
      <c r="B86" s="326"/>
      <c r="C86" s="327" t="s">
        <v>1073</v>
      </c>
      <c r="D86" s="327"/>
      <c r="E86" s="327"/>
      <c r="F86" s="328" t="s">
        <v>1062</v>
      </c>
      <c r="G86" s="327"/>
      <c r="H86" s="327" t="s">
        <v>1074</v>
      </c>
      <c r="I86" s="327" t="s">
        <v>1058</v>
      </c>
      <c r="J86" s="327">
        <v>20</v>
      </c>
      <c r="K86" s="315"/>
    </row>
    <row r="87" s="1" customFormat="1" ht="15" customHeight="1">
      <c r="B87" s="326"/>
      <c r="C87" s="301" t="s">
        <v>1075</v>
      </c>
      <c r="D87" s="301"/>
      <c r="E87" s="301"/>
      <c r="F87" s="324" t="s">
        <v>1062</v>
      </c>
      <c r="G87" s="325"/>
      <c r="H87" s="301" t="s">
        <v>1076</v>
      </c>
      <c r="I87" s="301" t="s">
        <v>1058</v>
      </c>
      <c r="J87" s="301">
        <v>50</v>
      </c>
      <c r="K87" s="315"/>
    </row>
    <row r="88" s="1" customFormat="1" ht="15" customHeight="1">
      <c r="B88" s="326"/>
      <c r="C88" s="301" t="s">
        <v>1077</v>
      </c>
      <c r="D88" s="301"/>
      <c r="E88" s="301"/>
      <c r="F88" s="324" t="s">
        <v>1062</v>
      </c>
      <c r="G88" s="325"/>
      <c r="H88" s="301" t="s">
        <v>1078</v>
      </c>
      <c r="I88" s="301" t="s">
        <v>1058</v>
      </c>
      <c r="J88" s="301">
        <v>20</v>
      </c>
      <c r="K88" s="315"/>
    </row>
    <row r="89" s="1" customFormat="1" ht="15" customHeight="1">
      <c r="B89" s="326"/>
      <c r="C89" s="301" t="s">
        <v>1079</v>
      </c>
      <c r="D89" s="301"/>
      <c r="E89" s="301"/>
      <c r="F89" s="324" t="s">
        <v>1062</v>
      </c>
      <c r="G89" s="325"/>
      <c r="H89" s="301" t="s">
        <v>1080</v>
      </c>
      <c r="I89" s="301" t="s">
        <v>1058</v>
      </c>
      <c r="J89" s="301">
        <v>20</v>
      </c>
      <c r="K89" s="315"/>
    </row>
    <row r="90" s="1" customFormat="1" ht="15" customHeight="1">
      <c r="B90" s="326"/>
      <c r="C90" s="301" t="s">
        <v>1081</v>
      </c>
      <c r="D90" s="301"/>
      <c r="E90" s="301"/>
      <c r="F90" s="324" t="s">
        <v>1062</v>
      </c>
      <c r="G90" s="325"/>
      <c r="H90" s="301" t="s">
        <v>1082</v>
      </c>
      <c r="I90" s="301" t="s">
        <v>1058</v>
      </c>
      <c r="J90" s="301">
        <v>50</v>
      </c>
      <c r="K90" s="315"/>
    </row>
    <row r="91" s="1" customFormat="1" ht="15" customHeight="1">
      <c r="B91" s="326"/>
      <c r="C91" s="301" t="s">
        <v>1083</v>
      </c>
      <c r="D91" s="301"/>
      <c r="E91" s="301"/>
      <c r="F91" s="324" t="s">
        <v>1062</v>
      </c>
      <c r="G91" s="325"/>
      <c r="H91" s="301" t="s">
        <v>1083</v>
      </c>
      <c r="I91" s="301" t="s">
        <v>1058</v>
      </c>
      <c r="J91" s="301">
        <v>50</v>
      </c>
      <c r="K91" s="315"/>
    </row>
    <row r="92" s="1" customFormat="1" ht="15" customHeight="1">
      <c r="B92" s="326"/>
      <c r="C92" s="301" t="s">
        <v>1084</v>
      </c>
      <c r="D92" s="301"/>
      <c r="E92" s="301"/>
      <c r="F92" s="324" t="s">
        <v>1062</v>
      </c>
      <c r="G92" s="325"/>
      <c r="H92" s="301" t="s">
        <v>1085</v>
      </c>
      <c r="I92" s="301" t="s">
        <v>1058</v>
      </c>
      <c r="J92" s="301">
        <v>255</v>
      </c>
      <c r="K92" s="315"/>
    </row>
    <row r="93" s="1" customFormat="1" ht="15" customHeight="1">
      <c r="B93" s="326"/>
      <c r="C93" s="301" t="s">
        <v>1086</v>
      </c>
      <c r="D93" s="301"/>
      <c r="E93" s="301"/>
      <c r="F93" s="324" t="s">
        <v>75</v>
      </c>
      <c r="G93" s="325"/>
      <c r="H93" s="301" t="s">
        <v>1087</v>
      </c>
      <c r="I93" s="301" t="s">
        <v>1088</v>
      </c>
      <c r="J93" s="301"/>
      <c r="K93" s="315"/>
    </row>
    <row r="94" s="1" customFormat="1" ht="15" customHeight="1">
      <c r="B94" s="326"/>
      <c r="C94" s="301" t="s">
        <v>1089</v>
      </c>
      <c r="D94" s="301"/>
      <c r="E94" s="301"/>
      <c r="F94" s="324" t="s">
        <v>75</v>
      </c>
      <c r="G94" s="325"/>
      <c r="H94" s="301" t="s">
        <v>1090</v>
      </c>
      <c r="I94" s="301" t="s">
        <v>1091</v>
      </c>
      <c r="J94" s="301"/>
      <c r="K94" s="315"/>
    </row>
    <row r="95" s="1" customFormat="1" ht="15" customHeight="1">
      <c r="B95" s="326"/>
      <c r="C95" s="301" t="s">
        <v>1092</v>
      </c>
      <c r="D95" s="301"/>
      <c r="E95" s="301"/>
      <c r="F95" s="324" t="s">
        <v>75</v>
      </c>
      <c r="G95" s="325"/>
      <c r="H95" s="301" t="s">
        <v>1092</v>
      </c>
      <c r="I95" s="301" t="s">
        <v>1091</v>
      </c>
      <c r="J95" s="301"/>
      <c r="K95" s="315"/>
    </row>
    <row r="96" s="1" customFormat="1" ht="15" customHeight="1">
      <c r="B96" s="326"/>
      <c r="C96" s="301" t="s">
        <v>37</v>
      </c>
      <c r="D96" s="301"/>
      <c r="E96" s="301"/>
      <c r="F96" s="324" t="s">
        <v>75</v>
      </c>
      <c r="G96" s="325"/>
      <c r="H96" s="301" t="s">
        <v>1093</v>
      </c>
      <c r="I96" s="301" t="s">
        <v>1091</v>
      </c>
      <c r="J96" s="301"/>
      <c r="K96" s="315"/>
    </row>
    <row r="97" s="1" customFormat="1" ht="15" customHeight="1">
      <c r="B97" s="326"/>
      <c r="C97" s="301" t="s">
        <v>47</v>
      </c>
      <c r="D97" s="301"/>
      <c r="E97" s="301"/>
      <c r="F97" s="324" t="s">
        <v>75</v>
      </c>
      <c r="G97" s="325"/>
      <c r="H97" s="301" t="s">
        <v>1094</v>
      </c>
      <c r="I97" s="301" t="s">
        <v>1091</v>
      </c>
      <c r="J97" s="301"/>
      <c r="K97" s="315"/>
    </row>
    <row r="98" s="1" customFormat="1" ht="15" customHeight="1">
      <c r="B98" s="329"/>
      <c r="C98" s="330"/>
      <c r="D98" s="330"/>
      <c r="E98" s="330"/>
      <c r="F98" s="330"/>
      <c r="G98" s="330"/>
      <c r="H98" s="330"/>
      <c r="I98" s="330"/>
      <c r="J98" s="330"/>
      <c r="K98" s="331"/>
    </row>
    <row r="99" s="1" customFormat="1" ht="18.75" customHeight="1">
      <c r="B99" s="332"/>
      <c r="C99" s="333"/>
      <c r="D99" s="333"/>
      <c r="E99" s="333"/>
      <c r="F99" s="333"/>
      <c r="G99" s="333"/>
      <c r="H99" s="333"/>
      <c r="I99" s="333"/>
      <c r="J99" s="333"/>
      <c r="K99" s="332"/>
    </row>
    <row r="100" s="1" customFormat="1" ht="18.75" customHeight="1">
      <c r="B100" s="309"/>
      <c r="C100" s="309"/>
      <c r="D100" s="309"/>
      <c r="E100" s="309"/>
      <c r="F100" s="309"/>
      <c r="G100" s="309"/>
      <c r="H100" s="309"/>
      <c r="I100" s="309"/>
      <c r="J100" s="309"/>
      <c r="K100" s="309"/>
    </row>
    <row r="101" s="1" customFormat="1" ht="7.5" customHeight="1">
      <c r="B101" s="310"/>
      <c r="C101" s="311"/>
      <c r="D101" s="311"/>
      <c r="E101" s="311"/>
      <c r="F101" s="311"/>
      <c r="G101" s="311"/>
      <c r="H101" s="311"/>
      <c r="I101" s="311"/>
      <c r="J101" s="311"/>
      <c r="K101" s="312"/>
    </row>
    <row r="102" s="1" customFormat="1" ht="45" customHeight="1">
      <c r="B102" s="313"/>
      <c r="C102" s="314" t="s">
        <v>1095</v>
      </c>
      <c r="D102" s="314"/>
      <c r="E102" s="314"/>
      <c r="F102" s="314"/>
      <c r="G102" s="314"/>
      <c r="H102" s="314"/>
      <c r="I102" s="314"/>
      <c r="J102" s="314"/>
      <c r="K102" s="315"/>
    </row>
    <row r="103" s="1" customFormat="1" ht="17.25" customHeight="1">
      <c r="B103" s="313"/>
      <c r="C103" s="316" t="s">
        <v>1051</v>
      </c>
      <c r="D103" s="316"/>
      <c r="E103" s="316"/>
      <c r="F103" s="316" t="s">
        <v>1052</v>
      </c>
      <c r="G103" s="317"/>
      <c r="H103" s="316" t="s">
        <v>53</v>
      </c>
      <c r="I103" s="316" t="s">
        <v>56</v>
      </c>
      <c r="J103" s="316" t="s">
        <v>1053</v>
      </c>
      <c r="K103" s="315"/>
    </row>
    <row r="104" s="1" customFormat="1" ht="17.25" customHeight="1">
      <c r="B104" s="313"/>
      <c r="C104" s="318" t="s">
        <v>1054</v>
      </c>
      <c r="D104" s="318"/>
      <c r="E104" s="318"/>
      <c r="F104" s="319" t="s">
        <v>1055</v>
      </c>
      <c r="G104" s="320"/>
      <c r="H104" s="318"/>
      <c r="I104" s="318"/>
      <c r="J104" s="318" t="s">
        <v>1056</v>
      </c>
      <c r="K104" s="315"/>
    </row>
    <row r="105" s="1" customFormat="1" ht="5.25" customHeight="1">
      <c r="B105" s="313"/>
      <c r="C105" s="316"/>
      <c r="D105" s="316"/>
      <c r="E105" s="316"/>
      <c r="F105" s="316"/>
      <c r="G105" s="334"/>
      <c r="H105" s="316"/>
      <c r="I105" s="316"/>
      <c r="J105" s="316"/>
      <c r="K105" s="315"/>
    </row>
    <row r="106" s="1" customFormat="1" ht="15" customHeight="1">
      <c r="B106" s="313"/>
      <c r="C106" s="301" t="s">
        <v>52</v>
      </c>
      <c r="D106" s="323"/>
      <c r="E106" s="323"/>
      <c r="F106" s="324" t="s">
        <v>75</v>
      </c>
      <c r="G106" s="301"/>
      <c r="H106" s="301" t="s">
        <v>1096</v>
      </c>
      <c r="I106" s="301" t="s">
        <v>1058</v>
      </c>
      <c r="J106" s="301">
        <v>20</v>
      </c>
      <c r="K106" s="315"/>
    </row>
    <row r="107" s="1" customFormat="1" ht="15" customHeight="1">
      <c r="B107" s="313"/>
      <c r="C107" s="301" t="s">
        <v>1059</v>
      </c>
      <c r="D107" s="301"/>
      <c r="E107" s="301"/>
      <c r="F107" s="324" t="s">
        <v>75</v>
      </c>
      <c r="G107" s="301"/>
      <c r="H107" s="301" t="s">
        <v>1096</v>
      </c>
      <c r="I107" s="301" t="s">
        <v>1058</v>
      </c>
      <c r="J107" s="301">
        <v>120</v>
      </c>
      <c r="K107" s="315"/>
    </row>
    <row r="108" s="1" customFormat="1" ht="15" customHeight="1">
      <c r="B108" s="326"/>
      <c r="C108" s="301" t="s">
        <v>1061</v>
      </c>
      <c r="D108" s="301"/>
      <c r="E108" s="301"/>
      <c r="F108" s="324" t="s">
        <v>1062</v>
      </c>
      <c r="G108" s="301"/>
      <c r="H108" s="301" t="s">
        <v>1096</v>
      </c>
      <c r="I108" s="301" t="s">
        <v>1058</v>
      </c>
      <c r="J108" s="301">
        <v>50</v>
      </c>
      <c r="K108" s="315"/>
    </row>
    <row r="109" s="1" customFormat="1" ht="15" customHeight="1">
      <c r="B109" s="326"/>
      <c r="C109" s="301" t="s">
        <v>1064</v>
      </c>
      <c r="D109" s="301"/>
      <c r="E109" s="301"/>
      <c r="F109" s="324" t="s">
        <v>75</v>
      </c>
      <c r="G109" s="301"/>
      <c r="H109" s="301" t="s">
        <v>1096</v>
      </c>
      <c r="I109" s="301" t="s">
        <v>1066</v>
      </c>
      <c r="J109" s="301"/>
      <c r="K109" s="315"/>
    </row>
    <row r="110" s="1" customFormat="1" ht="15" customHeight="1">
      <c r="B110" s="326"/>
      <c r="C110" s="301" t="s">
        <v>1075</v>
      </c>
      <c r="D110" s="301"/>
      <c r="E110" s="301"/>
      <c r="F110" s="324" t="s">
        <v>1062</v>
      </c>
      <c r="G110" s="301"/>
      <c r="H110" s="301" t="s">
        <v>1096</v>
      </c>
      <c r="I110" s="301" t="s">
        <v>1058</v>
      </c>
      <c r="J110" s="301">
        <v>50</v>
      </c>
      <c r="K110" s="315"/>
    </row>
    <row r="111" s="1" customFormat="1" ht="15" customHeight="1">
      <c r="B111" s="326"/>
      <c r="C111" s="301" t="s">
        <v>1083</v>
      </c>
      <c r="D111" s="301"/>
      <c r="E111" s="301"/>
      <c r="F111" s="324" t="s">
        <v>1062</v>
      </c>
      <c r="G111" s="301"/>
      <c r="H111" s="301" t="s">
        <v>1096</v>
      </c>
      <c r="I111" s="301" t="s">
        <v>1058</v>
      </c>
      <c r="J111" s="301">
        <v>50</v>
      </c>
      <c r="K111" s="315"/>
    </row>
    <row r="112" s="1" customFormat="1" ht="15" customHeight="1">
      <c r="B112" s="326"/>
      <c r="C112" s="301" t="s">
        <v>1081</v>
      </c>
      <c r="D112" s="301"/>
      <c r="E112" s="301"/>
      <c r="F112" s="324" t="s">
        <v>1062</v>
      </c>
      <c r="G112" s="301"/>
      <c r="H112" s="301" t="s">
        <v>1096</v>
      </c>
      <c r="I112" s="301" t="s">
        <v>1058</v>
      </c>
      <c r="J112" s="301">
        <v>50</v>
      </c>
      <c r="K112" s="315"/>
    </row>
    <row r="113" s="1" customFormat="1" ht="15" customHeight="1">
      <c r="B113" s="326"/>
      <c r="C113" s="301" t="s">
        <v>52</v>
      </c>
      <c r="D113" s="301"/>
      <c r="E113" s="301"/>
      <c r="F113" s="324" t="s">
        <v>75</v>
      </c>
      <c r="G113" s="301"/>
      <c r="H113" s="301" t="s">
        <v>1097</v>
      </c>
      <c r="I113" s="301" t="s">
        <v>1058</v>
      </c>
      <c r="J113" s="301">
        <v>20</v>
      </c>
      <c r="K113" s="315"/>
    </row>
    <row r="114" s="1" customFormat="1" ht="15" customHeight="1">
      <c r="B114" s="326"/>
      <c r="C114" s="301" t="s">
        <v>1098</v>
      </c>
      <c r="D114" s="301"/>
      <c r="E114" s="301"/>
      <c r="F114" s="324" t="s">
        <v>75</v>
      </c>
      <c r="G114" s="301"/>
      <c r="H114" s="301" t="s">
        <v>1099</v>
      </c>
      <c r="I114" s="301" t="s">
        <v>1058</v>
      </c>
      <c r="J114" s="301">
        <v>120</v>
      </c>
      <c r="K114" s="315"/>
    </row>
    <row r="115" s="1" customFormat="1" ht="15" customHeight="1">
      <c r="B115" s="326"/>
      <c r="C115" s="301" t="s">
        <v>37</v>
      </c>
      <c r="D115" s="301"/>
      <c r="E115" s="301"/>
      <c r="F115" s="324" t="s">
        <v>75</v>
      </c>
      <c r="G115" s="301"/>
      <c r="H115" s="301" t="s">
        <v>1100</v>
      </c>
      <c r="I115" s="301" t="s">
        <v>1091</v>
      </c>
      <c r="J115" s="301"/>
      <c r="K115" s="315"/>
    </row>
    <row r="116" s="1" customFormat="1" ht="15" customHeight="1">
      <c r="B116" s="326"/>
      <c r="C116" s="301" t="s">
        <v>47</v>
      </c>
      <c r="D116" s="301"/>
      <c r="E116" s="301"/>
      <c r="F116" s="324" t="s">
        <v>75</v>
      </c>
      <c r="G116" s="301"/>
      <c r="H116" s="301" t="s">
        <v>1101</v>
      </c>
      <c r="I116" s="301" t="s">
        <v>1091</v>
      </c>
      <c r="J116" s="301"/>
      <c r="K116" s="315"/>
    </row>
    <row r="117" s="1" customFormat="1" ht="15" customHeight="1">
      <c r="B117" s="326"/>
      <c r="C117" s="301" t="s">
        <v>56</v>
      </c>
      <c r="D117" s="301"/>
      <c r="E117" s="301"/>
      <c r="F117" s="324" t="s">
        <v>75</v>
      </c>
      <c r="G117" s="301"/>
      <c r="H117" s="301" t="s">
        <v>1102</v>
      </c>
      <c r="I117" s="301" t="s">
        <v>1103</v>
      </c>
      <c r="J117" s="301"/>
      <c r="K117" s="315"/>
    </row>
    <row r="118" s="1" customFormat="1" ht="15" customHeight="1">
      <c r="B118" s="329"/>
      <c r="C118" s="335"/>
      <c r="D118" s="335"/>
      <c r="E118" s="335"/>
      <c r="F118" s="335"/>
      <c r="G118" s="335"/>
      <c r="H118" s="335"/>
      <c r="I118" s="335"/>
      <c r="J118" s="335"/>
      <c r="K118" s="331"/>
    </row>
    <row r="119" s="1" customFormat="1" ht="18.75" customHeight="1">
      <c r="B119" s="336"/>
      <c r="C119" s="337"/>
      <c r="D119" s="337"/>
      <c r="E119" s="337"/>
      <c r="F119" s="338"/>
      <c r="G119" s="337"/>
      <c r="H119" s="337"/>
      <c r="I119" s="337"/>
      <c r="J119" s="337"/>
      <c r="K119" s="336"/>
    </row>
    <row r="120" s="1" customFormat="1" ht="18.75" customHeight="1">
      <c r="B120" s="309"/>
      <c r="C120" s="309"/>
      <c r="D120" s="309"/>
      <c r="E120" s="309"/>
      <c r="F120" s="309"/>
      <c r="G120" s="309"/>
      <c r="H120" s="309"/>
      <c r="I120" s="309"/>
      <c r="J120" s="309"/>
      <c r="K120" s="309"/>
    </row>
    <row r="121" s="1" customFormat="1" ht="7.5" customHeight="1">
      <c r="B121" s="339"/>
      <c r="C121" s="340"/>
      <c r="D121" s="340"/>
      <c r="E121" s="340"/>
      <c r="F121" s="340"/>
      <c r="G121" s="340"/>
      <c r="H121" s="340"/>
      <c r="I121" s="340"/>
      <c r="J121" s="340"/>
      <c r="K121" s="341"/>
    </row>
    <row r="122" s="1" customFormat="1" ht="45" customHeight="1">
      <c r="B122" s="342"/>
      <c r="C122" s="292" t="s">
        <v>1104</v>
      </c>
      <c r="D122" s="292"/>
      <c r="E122" s="292"/>
      <c r="F122" s="292"/>
      <c r="G122" s="292"/>
      <c r="H122" s="292"/>
      <c r="I122" s="292"/>
      <c r="J122" s="292"/>
      <c r="K122" s="343"/>
    </row>
    <row r="123" s="1" customFormat="1" ht="17.25" customHeight="1">
      <c r="B123" s="344"/>
      <c r="C123" s="316" t="s">
        <v>1051</v>
      </c>
      <c r="D123" s="316"/>
      <c r="E123" s="316"/>
      <c r="F123" s="316" t="s">
        <v>1052</v>
      </c>
      <c r="G123" s="317"/>
      <c r="H123" s="316" t="s">
        <v>53</v>
      </c>
      <c r="I123" s="316" t="s">
        <v>56</v>
      </c>
      <c r="J123" s="316" t="s">
        <v>1053</v>
      </c>
      <c r="K123" s="345"/>
    </row>
    <row r="124" s="1" customFormat="1" ht="17.25" customHeight="1">
      <c r="B124" s="344"/>
      <c r="C124" s="318" t="s">
        <v>1054</v>
      </c>
      <c r="D124" s="318"/>
      <c r="E124" s="318"/>
      <c r="F124" s="319" t="s">
        <v>1055</v>
      </c>
      <c r="G124" s="320"/>
      <c r="H124" s="318"/>
      <c r="I124" s="318"/>
      <c r="J124" s="318" t="s">
        <v>1056</v>
      </c>
      <c r="K124" s="345"/>
    </row>
    <row r="125" s="1" customFormat="1" ht="5.25" customHeight="1">
      <c r="B125" s="346"/>
      <c r="C125" s="321"/>
      <c r="D125" s="321"/>
      <c r="E125" s="321"/>
      <c r="F125" s="321"/>
      <c r="G125" s="347"/>
      <c r="H125" s="321"/>
      <c r="I125" s="321"/>
      <c r="J125" s="321"/>
      <c r="K125" s="348"/>
    </row>
    <row r="126" s="1" customFormat="1" ht="15" customHeight="1">
      <c r="B126" s="346"/>
      <c r="C126" s="301" t="s">
        <v>1059</v>
      </c>
      <c r="D126" s="323"/>
      <c r="E126" s="323"/>
      <c r="F126" s="324" t="s">
        <v>75</v>
      </c>
      <c r="G126" s="301"/>
      <c r="H126" s="301" t="s">
        <v>1096</v>
      </c>
      <c r="I126" s="301" t="s">
        <v>1058</v>
      </c>
      <c r="J126" s="301">
        <v>120</v>
      </c>
      <c r="K126" s="349"/>
    </row>
    <row r="127" s="1" customFormat="1" ht="15" customHeight="1">
      <c r="B127" s="346"/>
      <c r="C127" s="301" t="s">
        <v>1105</v>
      </c>
      <c r="D127" s="301"/>
      <c r="E127" s="301"/>
      <c r="F127" s="324" t="s">
        <v>75</v>
      </c>
      <c r="G127" s="301"/>
      <c r="H127" s="301" t="s">
        <v>1106</v>
      </c>
      <c r="I127" s="301" t="s">
        <v>1058</v>
      </c>
      <c r="J127" s="301" t="s">
        <v>1107</v>
      </c>
      <c r="K127" s="349"/>
    </row>
    <row r="128" s="1" customFormat="1" ht="15" customHeight="1">
      <c r="B128" s="346"/>
      <c r="C128" s="301" t="s">
        <v>82</v>
      </c>
      <c r="D128" s="301"/>
      <c r="E128" s="301"/>
      <c r="F128" s="324" t="s">
        <v>75</v>
      </c>
      <c r="G128" s="301"/>
      <c r="H128" s="301" t="s">
        <v>1108</v>
      </c>
      <c r="I128" s="301" t="s">
        <v>1058</v>
      </c>
      <c r="J128" s="301" t="s">
        <v>1107</v>
      </c>
      <c r="K128" s="349"/>
    </row>
    <row r="129" s="1" customFormat="1" ht="15" customHeight="1">
      <c r="B129" s="346"/>
      <c r="C129" s="301" t="s">
        <v>1067</v>
      </c>
      <c r="D129" s="301"/>
      <c r="E129" s="301"/>
      <c r="F129" s="324" t="s">
        <v>1062</v>
      </c>
      <c r="G129" s="301"/>
      <c r="H129" s="301" t="s">
        <v>1068</v>
      </c>
      <c r="I129" s="301" t="s">
        <v>1058</v>
      </c>
      <c r="J129" s="301">
        <v>15</v>
      </c>
      <c r="K129" s="349"/>
    </row>
    <row r="130" s="1" customFormat="1" ht="15" customHeight="1">
      <c r="B130" s="346"/>
      <c r="C130" s="327" t="s">
        <v>1069</v>
      </c>
      <c r="D130" s="327"/>
      <c r="E130" s="327"/>
      <c r="F130" s="328" t="s">
        <v>1062</v>
      </c>
      <c r="G130" s="327"/>
      <c r="H130" s="327" t="s">
        <v>1070</v>
      </c>
      <c r="I130" s="327" t="s">
        <v>1058</v>
      </c>
      <c r="J130" s="327">
        <v>15</v>
      </c>
      <c r="K130" s="349"/>
    </row>
    <row r="131" s="1" customFormat="1" ht="15" customHeight="1">
      <c r="B131" s="346"/>
      <c r="C131" s="327" t="s">
        <v>1071</v>
      </c>
      <c r="D131" s="327"/>
      <c r="E131" s="327"/>
      <c r="F131" s="328" t="s">
        <v>1062</v>
      </c>
      <c r="G131" s="327"/>
      <c r="H131" s="327" t="s">
        <v>1072</v>
      </c>
      <c r="I131" s="327" t="s">
        <v>1058</v>
      </c>
      <c r="J131" s="327">
        <v>20</v>
      </c>
      <c r="K131" s="349"/>
    </row>
    <row r="132" s="1" customFormat="1" ht="15" customHeight="1">
      <c r="B132" s="346"/>
      <c r="C132" s="327" t="s">
        <v>1073</v>
      </c>
      <c r="D132" s="327"/>
      <c r="E132" s="327"/>
      <c r="F132" s="328" t="s">
        <v>1062</v>
      </c>
      <c r="G132" s="327"/>
      <c r="H132" s="327" t="s">
        <v>1074</v>
      </c>
      <c r="I132" s="327" t="s">
        <v>1058</v>
      </c>
      <c r="J132" s="327">
        <v>20</v>
      </c>
      <c r="K132" s="349"/>
    </row>
    <row r="133" s="1" customFormat="1" ht="15" customHeight="1">
      <c r="B133" s="346"/>
      <c r="C133" s="301" t="s">
        <v>1061</v>
      </c>
      <c r="D133" s="301"/>
      <c r="E133" s="301"/>
      <c r="F133" s="324" t="s">
        <v>1062</v>
      </c>
      <c r="G133" s="301"/>
      <c r="H133" s="301" t="s">
        <v>1096</v>
      </c>
      <c r="I133" s="301" t="s">
        <v>1058</v>
      </c>
      <c r="J133" s="301">
        <v>50</v>
      </c>
      <c r="K133" s="349"/>
    </row>
    <row r="134" s="1" customFormat="1" ht="15" customHeight="1">
      <c r="B134" s="346"/>
      <c r="C134" s="301" t="s">
        <v>1075</v>
      </c>
      <c r="D134" s="301"/>
      <c r="E134" s="301"/>
      <c r="F134" s="324" t="s">
        <v>1062</v>
      </c>
      <c r="G134" s="301"/>
      <c r="H134" s="301" t="s">
        <v>1096</v>
      </c>
      <c r="I134" s="301" t="s">
        <v>1058</v>
      </c>
      <c r="J134" s="301">
        <v>50</v>
      </c>
      <c r="K134" s="349"/>
    </row>
    <row r="135" s="1" customFormat="1" ht="15" customHeight="1">
      <c r="B135" s="346"/>
      <c r="C135" s="301" t="s">
        <v>1081</v>
      </c>
      <c r="D135" s="301"/>
      <c r="E135" s="301"/>
      <c r="F135" s="324" t="s">
        <v>1062</v>
      </c>
      <c r="G135" s="301"/>
      <c r="H135" s="301" t="s">
        <v>1096</v>
      </c>
      <c r="I135" s="301" t="s">
        <v>1058</v>
      </c>
      <c r="J135" s="301">
        <v>50</v>
      </c>
      <c r="K135" s="349"/>
    </row>
    <row r="136" s="1" customFormat="1" ht="15" customHeight="1">
      <c r="B136" s="346"/>
      <c r="C136" s="301" t="s">
        <v>1083</v>
      </c>
      <c r="D136" s="301"/>
      <c r="E136" s="301"/>
      <c r="F136" s="324" t="s">
        <v>1062</v>
      </c>
      <c r="G136" s="301"/>
      <c r="H136" s="301" t="s">
        <v>1096</v>
      </c>
      <c r="I136" s="301" t="s">
        <v>1058</v>
      </c>
      <c r="J136" s="301">
        <v>50</v>
      </c>
      <c r="K136" s="349"/>
    </row>
    <row r="137" s="1" customFormat="1" ht="15" customHeight="1">
      <c r="B137" s="346"/>
      <c r="C137" s="301" t="s">
        <v>1084</v>
      </c>
      <c r="D137" s="301"/>
      <c r="E137" s="301"/>
      <c r="F137" s="324" t="s">
        <v>1062</v>
      </c>
      <c r="G137" s="301"/>
      <c r="H137" s="301" t="s">
        <v>1109</v>
      </c>
      <c r="I137" s="301" t="s">
        <v>1058</v>
      </c>
      <c r="J137" s="301">
        <v>255</v>
      </c>
      <c r="K137" s="349"/>
    </row>
    <row r="138" s="1" customFormat="1" ht="15" customHeight="1">
      <c r="B138" s="346"/>
      <c r="C138" s="301" t="s">
        <v>1086</v>
      </c>
      <c r="D138" s="301"/>
      <c r="E138" s="301"/>
      <c r="F138" s="324" t="s">
        <v>75</v>
      </c>
      <c r="G138" s="301"/>
      <c r="H138" s="301" t="s">
        <v>1110</v>
      </c>
      <c r="I138" s="301" t="s">
        <v>1088</v>
      </c>
      <c r="J138" s="301"/>
      <c r="K138" s="349"/>
    </row>
    <row r="139" s="1" customFormat="1" ht="15" customHeight="1">
      <c r="B139" s="346"/>
      <c r="C139" s="301" t="s">
        <v>1089</v>
      </c>
      <c r="D139" s="301"/>
      <c r="E139" s="301"/>
      <c r="F139" s="324" t="s">
        <v>75</v>
      </c>
      <c r="G139" s="301"/>
      <c r="H139" s="301" t="s">
        <v>1111</v>
      </c>
      <c r="I139" s="301" t="s">
        <v>1091</v>
      </c>
      <c r="J139" s="301"/>
      <c r="K139" s="349"/>
    </row>
    <row r="140" s="1" customFormat="1" ht="15" customHeight="1">
      <c r="B140" s="346"/>
      <c r="C140" s="301" t="s">
        <v>1092</v>
      </c>
      <c r="D140" s="301"/>
      <c r="E140" s="301"/>
      <c r="F140" s="324" t="s">
        <v>75</v>
      </c>
      <c r="G140" s="301"/>
      <c r="H140" s="301" t="s">
        <v>1092</v>
      </c>
      <c r="I140" s="301" t="s">
        <v>1091</v>
      </c>
      <c r="J140" s="301"/>
      <c r="K140" s="349"/>
    </row>
    <row r="141" s="1" customFormat="1" ht="15" customHeight="1">
      <c r="B141" s="346"/>
      <c r="C141" s="301" t="s">
        <v>37</v>
      </c>
      <c r="D141" s="301"/>
      <c r="E141" s="301"/>
      <c r="F141" s="324" t="s">
        <v>75</v>
      </c>
      <c r="G141" s="301"/>
      <c r="H141" s="301" t="s">
        <v>1112</v>
      </c>
      <c r="I141" s="301" t="s">
        <v>1091</v>
      </c>
      <c r="J141" s="301"/>
      <c r="K141" s="349"/>
    </row>
    <row r="142" s="1" customFormat="1" ht="15" customHeight="1">
      <c r="B142" s="346"/>
      <c r="C142" s="301" t="s">
        <v>1113</v>
      </c>
      <c r="D142" s="301"/>
      <c r="E142" s="301"/>
      <c r="F142" s="324" t="s">
        <v>75</v>
      </c>
      <c r="G142" s="301"/>
      <c r="H142" s="301" t="s">
        <v>1114</v>
      </c>
      <c r="I142" s="301" t="s">
        <v>1091</v>
      </c>
      <c r="J142" s="301"/>
      <c r="K142" s="349"/>
    </row>
    <row r="143" s="1" customFormat="1" ht="15" customHeight="1">
      <c r="B143" s="350"/>
      <c r="C143" s="351"/>
      <c r="D143" s="351"/>
      <c r="E143" s="351"/>
      <c r="F143" s="351"/>
      <c r="G143" s="351"/>
      <c r="H143" s="351"/>
      <c r="I143" s="351"/>
      <c r="J143" s="351"/>
      <c r="K143" s="352"/>
    </row>
    <row r="144" s="1" customFormat="1" ht="18.75" customHeight="1">
      <c r="B144" s="337"/>
      <c r="C144" s="337"/>
      <c r="D144" s="337"/>
      <c r="E144" s="337"/>
      <c r="F144" s="338"/>
      <c r="G144" s="337"/>
      <c r="H144" s="337"/>
      <c r="I144" s="337"/>
      <c r="J144" s="337"/>
      <c r="K144" s="337"/>
    </row>
    <row r="145" s="1" customFormat="1" ht="18.75" customHeight="1">
      <c r="B145" s="309"/>
      <c r="C145" s="309"/>
      <c r="D145" s="309"/>
      <c r="E145" s="309"/>
      <c r="F145" s="309"/>
      <c r="G145" s="309"/>
      <c r="H145" s="309"/>
      <c r="I145" s="309"/>
      <c r="J145" s="309"/>
      <c r="K145" s="309"/>
    </row>
    <row r="146" s="1" customFormat="1" ht="7.5" customHeight="1">
      <c r="B146" s="310"/>
      <c r="C146" s="311"/>
      <c r="D146" s="311"/>
      <c r="E146" s="311"/>
      <c r="F146" s="311"/>
      <c r="G146" s="311"/>
      <c r="H146" s="311"/>
      <c r="I146" s="311"/>
      <c r="J146" s="311"/>
      <c r="K146" s="312"/>
    </row>
    <row r="147" s="1" customFormat="1" ht="45" customHeight="1">
      <c r="B147" s="313"/>
      <c r="C147" s="314" t="s">
        <v>1115</v>
      </c>
      <c r="D147" s="314"/>
      <c r="E147" s="314"/>
      <c r="F147" s="314"/>
      <c r="G147" s="314"/>
      <c r="H147" s="314"/>
      <c r="I147" s="314"/>
      <c r="J147" s="314"/>
      <c r="K147" s="315"/>
    </row>
    <row r="148" s="1" customFormat="1" ht="17.25" customHeight="1">
      <c r="B148" s="313"/>
      <c r="C148" s="316" t="s">
        <v>1051</v>
      </c>
      <c r="D148" s="316"/>
      <c r="E148" s="316"/>
      <c r="F148" s="316" t="s">
        <v>1052</v>
      </c>
      <c r="G148" s="317"/>
      <c r="H148" s="316" t="s">
        <v>53</v>
      </c>
      <c r="I148" s="316" t="s">
        <v>56</v>
      </c>
      <c r="J148" s="316" t="s">
        <v>1053</v>
      </c>
      <c r="K148" s="315"/>
    </row>
    <row r="149" s="1" customFormat="1" ht="17.25" customHeight="1">
      <c r="B149" s="313"/>
      <c r="C149" s="318" t="s">
        <v>1054</v>
      </c>
      <c r="D149" s="318"/>
      <c r="E149" s="318"/>
      <c r="F149" s="319" t="s">
        <v>1055</v>
      </c>
      <c r="G149" s="320"/>
      <c r="H149" s="318"/>
      <c r="I149" s="318"/>
      <c r="J149" s="318" t="s">
        <v>1056</v>
      </c>
      <c r="K149" s="315"/>
    </row>
    <row r="150" s="1" customFormat="1" ht="5.25" customHeight="1">
      <c r="B150" s="326"/>
      <c r="C150" s="321"/>
      <c r="D150" s="321"/>
      <c r="E150" s="321"/>
      <c r="F150" s="321"/>
      <c r="G150" s="322"/>
      <c r="H150" s="321"/>
      <c r="I150" s="321"/>
      <c r="J150" s="321"/>
      <c r="K150" s="349"/>
    </row>
    <row r="151" s="1" customFormat="1" ht="15" customHeight="1">
      <c r="B151" s="326"/>
      <c r="C151" s="353" t="s">
        <v>1059</v>
      </c>
      <c r="D151" s="301"/>
      <c r="E151" s="301"/>
      <c r="F151" s="354" t="s">
        <v>75</v>
      </c>
      <c r="G151" s="301"/>
      <c r="H151" s="353" t="s">
        <v>1096</v>
      </c>
      <c r="I151" s="353" t="s">
        <v>1058</v>
      </c>
      <c r="J151" s="353">
        <v>120</v>
      </c>
      <c r="K151" s="349"/>
    </row>
    <row r="152" s="1" customFormat="1" ht="15" customHeight="1">
      <c r="B152" s="326"/>
      <c r="C152" s="353" t="s">
        <v>1105</v>
      </c>
      <c r="D152" s="301"/>
      <c r="E152" s="301"/>
      <c r="F152" s="354" t="s">
        <v>75</v>
      </c>
      <c r="G152" s="301"/>
      <c r="H152" s="353" t="s">
        <v>1116</v>
      </c>
      <c r="I152" s="353" t="s">
        <v>1058</v>
      </c>
      <c r="J152" s="353" t="s">
        <v>1107</v>
      </c>
      <c r="K152" s="349"/>
    </row>
    <row r="153" s="1" customFormat="1" ht="15" customHeight="1">
      <c r="B153" s="326"/>
      <c r="C153" s="353" t="s">
        <v>82</v>
      </c>
      <c r="D153" s="301"/>
      <c r="E153" s="301"/>
      <c r="F153" s="354" t="s">
        <v>75</v>
      </c>
      <c r="G153" s="301"/>
      <c r="H153" s="353" t="s">
        <v>1117</v>
      </c>
      <c r="I153" s="353" t="s">
        <v>1058</v>
      </c>
      <c r="J153" s="353" t="s">
        <v>1107</v>
      </c>
      <c r="K153" s="349"/>
    </row>
    <row r="154" s="1" customFormat="1" ht="15" customHeight="1">
      <c r="B154" s="326"/>
      <c r="C154" s="353" t="s">
        <v>1061</v>
      </c>
      <c r="D154" s="301"/>
      <c r="E154" s="301"/>
      <c r="F154" s="354" t="s">
        <v>1062</v>
      </c>
      <c r="G154" s="301"/>
      <c r="H154" s="353" t="s">
        <v>1096</v>
      </c>
      <c r="I154" s="353" t="s">
        <v>1058</v>
      </c>
      <c r="J154" s="353">
        <v>50</v>
      </c>
      <c r="K154" s="349"/>
    </row>
    <row r="155" s="1" customFormat="1" ht="15" customHeight="1">
      <c r="B155" s="326"/>
      <c r="C155" s="353" t="s">
        <v>1064</v>
      </c>
      <c r="D155" s="301"/>
      <c r="E155" s="301"/>
      <c r="F155" s="354" t="s">
        <v>75</v>
      </c>
      <c r="G155" s="301"/>
      <c r="H155" s="353" t="s">
        <v>1096</v>
      </c>
      <c r="I155" s="353" t="s">
        <v>1066</v>
      </c>
      <c r="J155" s="353"/>
      <c r="K155" s="349"/>
    </row>
    <row r="156" s="1" customFormat="1" ht="15" customHeight="1">
      <c r="B156" s="326"/>
      <c r="C156" s="353" t="s">
        <v>1075</v>
      </c>
      <c r="D156" s="301"/>
      <c r="E156" s="301"/>
      <c r="F156" s="354" t="s">
        <v>1062</v>
      </c>
      <c r="G156" s="301"/>
      <c r="H156" s="353" t="s">
        <v>1096</v>
      </c>
      <c r="I156" s="353" t="s">
        <v>1058</v>
      </c>
      <c r="J156" s="353">
        <v>50</v>
      </c>
      <c r="K156" s="349"/>
    </row>
    <row r="157" s="1" customFormat="1" ht="15" customHeight="1">
      <c r="B157" s="326"/>
      <c r="C157" s="353" t="s">
        <v>1083</v>
      </c>
      <c r="D157" s="301"/>
      <c r="E157" s="301"/>
      <c r="F157" s="354" t="s">
        <v>1062</v>
      </c>
      <c r="G157" s="301"/>
      <c r="H157" s="353" t="s">
        <v>1096</v>
      </c>
      <c r="I157" s="353" t="s">
        <v>1058</v>
      </c>
      <c r="J157" s="353">
        <v>50</v>
      </c>
      <c r="K157" s="349"/>
    </row>
    <row r="158" s="1" customFormat="1" ht="15" customHeight="1">
      <c r="B158" s="326"/>
      <c r="C158" s="353" t="s">
        <v>1081</v>
      </c>
      <c r="D158" s="301"/>
      <c r="E158" s="301"/>
      <c r="F158" s="354" t="s">
        <v>1062</v>
      </c>
      <c r="G158" s="301"/>
      <c r="H158" s="353" t="s">
        <v>1096</v>
      </c>
      <c r="I158" s="353" t="s">
        <v>1058</v>
      </c>
      <c r="J158" s="353">
        <v>50</v>
      </c>
      <c r="K158" s="349"/>
    </row>
    <row r="159" s="1" customFormat="1" ht="15" customHeight="1">
      <c r="B159" s="326"/>
      <c r="C159" s="353" t="s">
        <v>155</v>
      </c>
      <c r="D159" s="301"/>
      <c r="E159" s="301"/>
      <c r="F159" s="354" t="s">
        <v>75</v>
      </c>
      <c r="G159" s="301"/>
      <c r="H159" s="353" t="s">
        <v>1118</v>
      </c>
      <c r="I159" s="353" t="s">
        <v>1058</v>
      </c>
      <c r="J159" s="353" t="s">
        <v>1119</v>
      </c>
      <c r="K159" s="349"/>
    </row>
    <row r="160" s="1" customFormat="1" ht="15" customHeight="1">
      <c r="B160" s="326"/>
      <c r="C160" s="353" t="s">
        <v>1120</v>
      </c>
      <c r="D160" s="301"/>
      <c r="E160" s="301"/>
      <c r="F160" s="354" t="s">
        <v>75</v>
      </c>
      <c r="G160" s="301"/>
      <c r="H160" s="353" t="s">
        <v>1121</v>
      </c>
      <c r="I160" s="353" t="s">
        <v>1091</v>
      </c>
      <c r="J160" s="353"/>
      <c r="K160" s="349"/>
    </row>
    <row r="161" s="1" customFormat="1" ht="15" customHeight="1">
      <c r="B161" s="355"/>
      <c r="C161" s="356"/>
      <c r="D161" s="356"/>
      <c r="E161" s="356"/>
      <c r="F161" s="356"/>
      <c r="G161" s="356"/>
      <c r="H161" s="356"/>
      <c r="I161" s="356"/>
      <c r="J161" s="356"/>
      <c r="K161" s="357"/>
    </row>
    <row r="162" s="1" customFormat="1" ht="18.75" customHeight="1">
      <c r="B162" s="337"/>
      <c r="C162" s="347"/>
      <c r="D162" s="347"/>
      <c r="E162" s="347"/>
      <c r="F162" s="358"/>
      <c r="G162" s="347"/>
      <c r="H162" s="347"/>
      <c r="I162" s="347"/>
      <c r="J162" s="347"/>
      <c r="K162" s="337"/>
    </row>
    <row r="163" s="1" customFormat="1" ht="18.75" customHeight="1">
      <c r="B163" s="337"/>
      <c r="C163" s="347"/>
      <c r="D163" s="347"/>
      <c r="E163" s="347"/>
      <c r="F163" s="358"/>
      <c r="G163" s="347"/>
      <c r="H163" s="347"/>
      <c r="I163" s="347"/>
      <c r="J163" s="347"/>
      <c r="K163" s="337"/>
    </row>
    <row r="164" s="1" customFormat="1" ht="18.75" customHeight="1">
      <c r="B164" s="337"/>
      <c r="C164" s="347"/>
      <c r="D164" s="347"/>
      <c r="E164" s="347"/>
      <c r="F164" s="358"/>
      <c r="G164" s="347"/>
      <c r="H164" s="347"/>
      <c r="I164" s="347"/>
      <c r="J164" s="347"/>
      <c r="K164" s="337"/>
    </row>
    <row r="165" s="1" customFormat="1" ht="18.75" customHeight="1">
      <c r="B165" s="337"/>
      <c r="C165" s="347"/>
      <c r="D165" s="347"/>
      <c r="E165" s="347"/>
      <c r="F165" s="358"/>
      <c r="G165" s="347"/>
      <c r="H165" s="347"/>
      <c r="I165" s="347"/>
      <c r="J165" s="347"/>
      <c r="K165" s="337"/>
    </row>
    <row r="166" s="1" customFormat="1" ht="18.75" customHeight="1">
      <c r="B166" s="337"/>
      <c r="C166" s="347"/>
      <c r="D166" s="347"/>
      <c r="E166" s="347"/>
      <c r="F166" s="358"/>
      <c r="G166" s="347"/>
      <c r="H166" s="347"/>
      <c r="I166" s="347"/>
      <c r="J166" s="347"/>
      <c r="K166" s="337"/>
    </row>
    <row r="167" s="1" customFormat="1" ht="18.75" customHeight="1">
      <c r="B167" s="337"/>
      <c r="C167" s="347"/>
      <c r="D167" s="347"/>
      <c r="E167" s="347"/>
      <c r="F167" s="358"/>
      <c r="G167" s="347"/>
      <c r="H167" s="347"/>
      <c r="I167" s="347"/>
      <c r="J167" s="347"/>
      <c r="K167" s="337"/>
    </row>
    <row r="168" s="1" customFormat="1" ht="18.75" customHeight="1">
      <c r="B168" s="337"/>
      <c r="C168" s="347"/>
      <c r="D168" s="347"/>
      <c r="E168" s="347"/>
      <c r="F168" s="358"/>
      <c r="G168" s="347"/>
      <c r="H168" s="347"/>
      <c r="I168" s="347"/>
      <c r="J168" s="347"/>
      <c r="K168" s="337"/>
    </row>
    <row r="169" s="1" customFormat="1" ht="18.75" customHeight="1">
      <c r="B169" s="309"/>
      <c r="C169" s="309"/>
      <c r="D169" s="309"/>
      <c r="E169" s="309"/>
      <c r="F169" s="309"/>
      <c r="G169" s="309"/>
      <c r="H169" s="309"/>
      <c r="I169" s="309"/>
      <c r="J169" s="309"/>
      <c r="K169" s="309"/>
    </row>
    <row r="170" s="1" customFormat="1" ht="7.5" customHeight="1">
      <c r="B170" s="288"/>
      <c r="C170" s="289"/>
      <c r="D170" s="289"/>
      <c r="E170" s="289"/>
      <c r="F170" s="289"/>
      <c r="G170" s="289"/>
      <c r="H170" s="289"/>
      <c r="I170" s="289"/>
      <c r="J170" s="289"/>
      <c r="K170" s="290"/>
    </row>
    <row r="171" s="1" customFormat="1" ht="45" customHeight="1">
      <c r="B171" s="291"/>
      <c r="C171" s="292" t="s">
        <v>1122</v>
      </c>
      <c r="D171" s="292"/>
      <c r="E171" s="292"/>
      <c r="F171" s="292"/>
      <c r="G171" s="292"/>
      <c r="H171" s="292"/>
      <c r="I171" s="292"/>
      <c r="J171" s="292"/>
      <c r="K171" s="293"/>
    </row>
    <row r="172" s="1" customFormat="1" ht="17.25" customHeight="1">
      <c r="B172" s="291"/>
      <c r="C172" s="316" t="s">
        <v>1051</v>
      </c>
      <c r="D172" s="316"/>
      <c r="E172" s="316"/>
      <c r="F172" s="316" t="s">
        <v>1052</v>
      </c>
      <c r="G172" s="359"/>
      <c r="H172" s="360" t="s">
        <v>53</v>
      </c>
      <c r="I172" s="360" t="s">
        <v>56</v>
      </c>
      <c r="J172" s="316" t="s">
        <v>1053</v>
      </c>
      <c r="K172" s="293"/>
    </row>
    <row r="173" s="1" customFormat="1" ht="17.25" customHeight="1">
      <c r="B173" s="294"/>
      <c r="C173" s="318" t="s">
        <v>1054</v>
      </c>
      <c r="D173" s="318"/>
      <c r="E173" s="318"/>
      <c r="F173" s="319" t="s">
        <v>1055</v>
      </c>
      <c r="G173" s="361"/>
      <c r="H173" s="362"/>
      <c r="I173" s="362"/>
      <c r="J173" s="318" t="s">
        <v>1056</v>
      </c>
      <c r="K173" s="296"/>
    </row>
    <row r="174" s="1" customFormat="1" ht="5.25" customHeight="1">
      <c r="B174" s="326"/>
      <c r="C174" s="321"/>
      <c r="D174" s="321"/>
      <c r="E174" s="321"/>
      <c r="F174" s="321"/>
      <c r="G174" s="322"/>
      <c r="H174" s="321"/>
      <c r="I174" s="321"/>
      <c r="J174" s="321"/>
      <c r="K174" s="349"/>
    </row>
    <row r="175" s="1" customFormat="1" ht="15" customHeight="1">
      <c r="B175" s="326"/>
      <c r="C175" s="301" t="s">
        <v>1059</v>
      </c>
      <c r="D175" s="301"/>
      <c r="E175" s="301"/>
      <c r="F175" s="324" t="s">
        <v>75</v>
      </c>
      <c r="G175" s="301"/>
      <c r="H175" s="301" t="s">
        <v>1096</v>
      </c>
      <c r="I175" s="301" t="s">
        <v>1058</v>
      </c>
      <c r="J175" s="301">
        <v>120</v>
      </c>
      <c r="K175" s="349"/>
    </row>
    <row r="176" s="1" customFormat="1" ht="15" customHeight="1">
      <c r="B176" s="326"/>
      <c r="C176" s="301" t="s">
        <v>1105</v>
      </c>
      <c r="D176" s="301"/>
      <c r="E176" s="301"/>
      <c r="F176" s="324" t="s">
        <v>75</v>
      </c>
      <c r="G176" s="301"/>
      <c r="H176" s="301" t="s">
        <v>1106</v>
      </c>
      <c r="I176" s="301" t="s">
        <v>1058</v>
      </c>
      <c r="J176" s="301" t="s">
        <v>1107</v>
      </c>
      <c r="K176" s="349"/>
    </row>
    <row r="177" s="1" customFormat="1" ht="15" customHeight="1">
      <c r="B177" s="326"/>
      <c r="C177" s="301" t="s">
        <v>82</v>
      </c>
      <c r="D177" s="301"/>
      <c r="E177" s="301"/>
      <c r="F177" s="324" t="s">
        <v>75</v>
      </c>
      <c r="G177" s="301"/>
      <c r="H177" s="301" t="s">
        <v>1123</v>
      </c>
      <c r="I177" s="301" t="s">
        <v>1058</v>
      </c>
      <c r="J177" s="301" t="s">
        <v>1107</v>
      </c>
      <c r="K177" s="349"/>
    </row>
    <row r="178" s="1" customFormat="1" ht="15" customHeight="1">
      <c r="B178" s="326"/>
      <c r="C178" s="301" t="s">
        <v>1061</v>
      </c>
      <c r="D178" s="301"/>
      <c r="E178" s="301"/>
      <c r="F178" s="324" t="s">
        <v>1062</v>
      </c>
      <c r="G178" s="301"/>
      <c r="H178" s="301" t="s">
        <v>1123</v>
      </c>
      <c r="I178" s="301" t="s">
        <v>1058</v>
      </c>
      <c r="J178" s="301">
        <v>50</v>
      </c>
      <c r="K178" s="349"/>
    </row>
    <row r="179" s="1" customFormat="1" ht="15" customHeight="1">
      <c r="B179" s="326"/>
      <c r="C179" s="301" t="s">
        <v>1064</v>
      </c>
      <c r="D179" s="301"/>
      <c r="E179" s="301"/>
      <c r="F179" s="324" t="s">
        <v>75</v>
      </c>
      <c r="G179" s="301"/>
      <c r="H179" s="301" t="s">
        <v>1123</v>
      </c>
      <c r="I179" s="301" t="s">
        <v>1066</v>
      </c>
      <c r="J179" s="301"/>
      <c r="K179" s="349"/>
    </row>
    <row r="180" s="1" customFormat="1" ht="15" customHeight="1">
      <c r="B180" s="326"/>
      <c r="C180" s="301" t="s">
        <v>1075</v>
      </c>
      <c r="D180" s="301"/>
      <c r="E180" s="301"/>
      <c r="F180" s="324" t="s">
        <v>1062</v>
      </c>
      <c r="G180" s="301"/>
      <c r="H180" s="301" t="s">
        <v>1123</v>
      </c>
      <c r="I180" s="301" t="s">
        <v>1058</v>
      </c>
      <c r="J180" s="301">
        <v>50</v>
      </c>
      <c r="K180" s="349"/>
    </row>
    <row r="181" s="1" customFormat="1" ht="15" customHeight="1">
      <c r="B181" s="326"/>
      <c r="C181" s="301" t="s">
        <v>1083</v>
      </c>
      <c r="D181" s="301"/>
      <c r="E181" s="301"/>
      <c r="F181" s="324" t="s">
        <v>1062</v>
      </c>
      <c r="G181" s="301"/>
      <c r="H181" s="301" t="s">
        <v>1123</v>
      </c>
      <c r="I181" s="301" t="s">
        <v>1058</v>
      </c>
      <c r="J181" s="301">
        <v>50</v>
      </c>
      <c r="K181" s="349"/>
    </row>
    <row r="182" s="1" customFormat="1" ht="15" customHeight="1">
      <c r="B182" s="326"/>
      <c r="C182" s="301" t="s">
        <v>1081</v>
      </c>
      <c r="D182" s="301"/>
      <c r="E182" s="301"/>
      <c r="F182" s="324" t="s">
        <v>1062</v>
      </c>
      <c r="G182" s="301"/>
      <c r="H182" s="301" t="s">
        <v>1123</v>
      </c>
      <c r="I182" s="301" t="s">
        <v>1058</v>
      </c>
      <c r="J182" s="301">
        <v>50</v>
      </c>
      <c r="K182" s="349"/>
    </row>
    <row r="183" s="1" customFormat="1" ht="15" customHeight="1">
      <c r="B183" s="326"/>
      <c r="C183" s="301" t="s">
        <v>161</v>
      </c>
      <c r="D183" s="301"/>
      <c r="E183" s="301"/>
      <c r="F183" s="324" t="s">
        <v>75</v>
      </c>
      <c r="G183" s="301"/>
      <c r="H183" s="301" t="s">
        <v>1124</v>
      </c>
      <c r="I183" s="301" t="s">
        <v>1125</v>
      </c>
      <c r="J183" s="301"/>
      <c r="K183" s="349"/>
    </row>
    <row r="184" s="1" customFormat="1" ht="15" customHeight="1">
      <c r="B184" s="326"/>
      <c r="C184" s="301" t="s">
        <v>56</v>
      </c>
      <c r="D184" s="301"/>
      <c r="E184" s="301"/>
      <c r="F184" s="324" t="s">
        <v>75</v>
      </c>
      <c r="G184" s="301"/>
      <c r="H184" s="301" t="s">
        <v>1126</v>
      </c>
      <c r="I184" s="301" t="s">
        <v>1127</v>
      </c>
      <c r="J184" s="301">
        <v>1</v>
      </c>
      <c r="K184" s="349"/>
    </row>
    <row r="185" s="1" customFormat="1" ht="15" customHeight="1">
      <c r="B185" s="326"/>
      <c r="C185" s="301" t="s">
        <v>52</v>
      </c>
      <c r="D185" s="301"/>
      <c r="E185" s="301"/>
      <c r="F185" s="324" t="s">
        <v>75</v>
      </c>
      <c r="G185" s="301"/>
      <c r="H185" s="301" t="s">
        <v>1128</v>
      </c>
      <c r="I185" s="301" t="s">
        <v>1058</v>
      </c>
      <c r="J185" s="301">
        <v>20</v>
      </c>
      <c r="K185" s="349"/>
    </row>
    <row r="186" s="1" customFormat="1" ht="15" customHeight="1">
      <c r="B186" s="326"/>
      <c r="C186" s="301" t="s">
        <v>53</v>
      </c>
      <c r="D186" s="301"/>
      <c r="E186" s="301"/>
      <c r="F186" s="324" t="s">
        <v>75</v>
      </c>
      <c r="G186" s="301"/>
      <c r="H186" s="301" t="s">
        <v>1129</v>
      </c>
      <c r="I186" s="301" t="s">
        <v>1058</v>
      </c>
      <c r="J186" s="301">
        <v>255</v>
      </c>
      <c r="K186" s="349"/>
    </row>
    <row r="187" s="1" customFormat="1" ht="15" customHeight="1">
      <c r="B187" s="326"/>
      <c r="C187" s="301" t="s">
        <v>162</v>
      </c>
      <c r="D187" s="301"/>
      <c r="E187" s="301"/>
      <c r="F187" s="324" t="s">
        <v>75</v>
      </c>
      <c r="G187" s="301"/>
      <c r="H187" s="301" t="s">
        <v>1021</v>
      </c>
      <c r="I187" s="301" t="s">
        <v>1058</v>
      </c>
      <c r="J187" s="301">
        <v>10</v>
      </c>
      <c r="K187" s="349"/>
    </row>
    <row r="188" s="1" customFormat="1" ht="15" customHeight="1">
      <c r="B188" s="326"/>
      <c r="C188" s="301" t="s">
        <v>163</v>
      </c>
      <c r="D188" s="301"/>
      <c r="E188" s="301"/>
      <c r="F188" s="324" t="s">
        <v>75</v>
      </c>
      <c r="G188" s="301"/>
      <c r="H188" s="301" t="s">
        <v>1130</v>
      </c>
      <c r="I188" s="301" t="s">
        <v>1091</v>
      </c>
      <c r="J188" s="301"/>
      <c r="K188" s="349"/>
    </row>
    <row r="189" s="1" customFormat="1" ht="15" customHeight="1">
      <c r="B189" s="326"/>
      <c r="C189" s="301" t="s">
        <v>1131</v>
      </c>
      <c r="D189" s="301"/>
      <c r="E189" s="301"/>
      <c r="F189" s="324" t="s">
        <v>75</v>
      </c>
      <c r="G189" s="301"/>
      <c r="H189" s="301" t="s">
        <v>1132</v>
      </c>
      <c r="I189" s="301" t="s">
        <v>1091</v>
      </c>
      <c r="J189" s="301"/>
      <c r="K189" s="349"/>
    </row>
    <row r="190" s="1" customFormat="1" ht="15" customHeight="1">
      <c r="B190" s="326"/>
      <c r="C190" s="301" t="s">
        <v>1120</v>
      </c>
      <c r="D190" s="301"/>
      <c r="E190" s="301"/>
      <c r="F190" s="324" t="s">
        <v>75</v>
      </c>
      <c r="G190" s="301"/>
      <c r="H190" s="301" t="s">
        <v>1133</v>
      </c>
      <c r="I190" s="301" t="s">
        <v>1091</v>
      </c>
      <c r="J190" s="301"/>
      <c r="K190" s="349"/>
    </row>
    <row r="191" s="1" customFormat="1" ht="15" customHeight="1">
      <c r="B191" s="326"/>
      <c r="C191" s="301" t="s">
        <v>165</v>
      </c>
      <c r="D191" s="301"/>
      <c r="E191" s="301"/>
      <c r="F191" s="324" t="s">
        <v>1062</v>
      </c>
      <c r="G191" s="301"/>
      <c r="H191" s="301" t="s">
        <v>1134</v>
      </c>
      <c r="I191" s="301" t="s">
        <v>1058</v>
      </c>
      <c r="J191" s="301">
        <v>50</v>
      </c>
      <c r="K191" s="349"/>
    </row>
    <row r="192" s="1" customFormat="1" ht="15" customHeight="1">
      <c r="B192" s="326"/>
      <c r="C192" s="301" t="s">
        <v>1135</v>
      </c>
      <c r="D192" s="301"/>
      <c r="E192" s="301"/>
      <c r="F192" s="324" t="s">
        <v>1062</v>
      </c>
      <c r="G192" s="301"/>
      <c r="H192" s="301" t="s">
        <v>1136</v>
      </c>
      <c r="I192" s="301" t="s">
        <v>1137</v>
      </c>
      <c r="J192" s="301"/>
      <c r="K192" s="349"/>
    </row>
    <row r="193" s="1" customFormat="1" ht="15" customHeight="1">
      <c r="B193" s="326"/>
      <c r="C193" s="301" t="s">
        <v>1138</v>
      </c>
      <c r="D193" s="301"/>
      <c r="E193" s="301"/>
      <c r="F193" s="324" t="s">
        <v>1062</v>
      </c>
      <c r="G193" s="301"/>
      <c r="H193" s="301" t="s">
        <v>1139</v>
      </c>
      <c r="I193" s="301" t="s">
        <v>1137</v>
      </c>
      <c r="J193" s="301"/>
      <c r="K193" s="349"/>
    </row>
    <row r="194" s="1" customFormat="1" ht="15" customHeight="1">
      <c r="B194" s="326"/>
      <c r="C194" s="301" t="s">
        <v>1140</v>
      </c>
      <c r="D194" s="301"/>
      <c r="E194" s="301"/>
      <c r="F194" s="324" t="s">
        <v>1062</v>
      </c>
      <c r="G194" s="301"/>
      <c r="H194" s="301" t="s">
        <v>1141</v>
      </c>
      <c r="I194" s="301" t="s">
        <v>1137</v>
      </c>
      <c r="J194" s="301"/>
      <c r="K194" s="349"/>
    </row>
    <row r="195" s="1" customFormat="1" ht="15" customHeight="1">
      <c r="B195" s="326"/>
      <c r="C195" s="363" t="s">
        <v>1142</v>
      </c>
      <c r="D195" s="301"/>
      <c r="E195" s="301"/>
      <c r="F195" s="324" t="s">
        <v>1062</v>
      </c>
      <c r="G195" s="301"/>
      <c r="H195" s="301" t="s">
        <v>1143</v>
      </c>
      <c r="I195" s="301" t="s">
        <v>1144</v>
      </c>
      <c r="J195" s="364" t="s">
        <v>1145</v>
      </c>
      <c r="K195" s="349"/>
    </row>
    <row r="196" s="1" customFormat="1" ht="15" customHeight="1">
      <c r="B196" s="326"/>
      <c r="C196" s="363" t="s">
        <v>41</v>
      </c>
      <c r="D196" s="301"/>
      <c r="E196" s="301"/>
      <c r="F196" s="324" t="s">
        <v>75</v>
      </c>
      <c r="G196" s="301"/>
      <c r="H196" s="298" t="s">
        <v>1146</v>
      </c>
      <c r="I196" s="301" t="s">
        <v>1147</v>
      </c>
      <c r="J196" s="301"/>
      <c r="K196" s="349"/>
    </row>
    <row r="197" s="1" customFormat="1" ht="15" customHeight="1">
      <c r="B197" s="326"/>
      <c r="C197" s="363" t="s">
        <v>1148</v>
      </c>
      <c r="D197" s="301"/>
      <c r="E197" s="301"/>
      <c r="F197" s="324" t="s">
        <v>75</v>
      </c>
      <c r="G197" s="301"/>
      <c r="H197" s="301" t="s">
        <v>1149</v>
      </c>
      <c r="I197" s="301" t="s">
        <v>1091</v>
      </c>
      <c r="J197" s="301"/>
      <c r="K197" s="349"/>
    </row>
    <row r="198" s="1" customFormat="1" ht="15" customHeight="1">
      <c r="B198" s="326"/>
      <c r="C198" s="363" t="s">
        <v>1150</v>
      </c>
      <c r="D198" s="301"/>
      <c r="E198" s="301"/>
      <c r="F198" s="324" t="s">
        <v>75</v>
      </c>
      <c r="G198" s="301"/>
      <c r="H198" s="301" t="s">
        <v>1151</v>
      </c>
      <c r="I198" s="301" t="s">
        <v>1091</v>
      </c>
      <c r="J198" s="301"/>
      <c r="K198" s="349"/>
    </row>
    <row r="199" s="1" customFormat="1" ht="15" customHeight="1">
      <c r="B199" s="326"/>
      <c r="C199" s="363" t="s">
        <v>1152</v>
      </c>
      <c r="D199" s="301"/>
      <c r="E199" s="301"/>
      <c r="F199" s="324" t="s">
        <v>1062</v>
      </c>
      <c r="G199" s="301"/>
      <c r="H199" s="301" t="s">
        <v>1153</v>
      </c>
      <c r="I199" s="301" t="s">
        <v>1091</v>
      </c>
      <c r="J199" s="301"/>
      <c r="K199" s="349"/>
    </row>
    <row r="200" s="1" customFormat="1" ht="15" customHeight="1">
      <c r="B200" s="355"/>
      <c r="C200" s="365"/>
      <c r="D200" s="356"/>
      <c r="E200" s="356"/>
      <c r="F200" s="356"/>
      <c r="G200" s="356"/>
      <c r="H200" s="356"/>
      <c r="I200" s="356"/>
      <c r="J200" s="356"/>
      <c r="K200" s="357"/>
    </row>
    <row r="201" s="1" customFormat="1" ht="18.75" customHeight="1">
      <c r="B201" s="337"/>
      <c r="C201" s="347"/>
      <c r="D201" s="347"/>
      <c r="E201" s="347"/>
      <c r="F201" s="358"/>
      <c r="G201" s="347"/>
      <c r="H201" s="347"/>
      <c r="I201" s="347"/>
      <c r="J201" s="347"/>
      <c r="K201" s="337"/>
    </row>
    <row r="202" s="1" customFormat="1" ht="18.75" customHeight="1">
      <c r="B202" s="309"/>
      <c r="C202" s="309"/>
      <c r="D202" s="309"/>
      <c r="E202" s="309"/>
      <c r="F202" s="309"/>
      <c r="G202" s="309"/>
      <c r="H202" s="309"/>
      <c r="I202" s="309"/>
      <c r="J202" s="309"/>
      <c r="K202" s="309"/>
    </row>
    <row r="203" s="1" customFormat="1" ht="13.5">
      <c r="B203" s="288"/>
      <c r="C203" s="289"/>
      <c r="D203" s="289"/>
      <c r="E203" s="289"/>
      <c r="F203" s="289"/>
      <c r="G203" s="289"/>
      <c r="H203" s="289"/>
      <c r="I203" s="289"/>
      <c r="J203" s="289"/>
      <c r="K203" s="290"/>
    </row>
    <row r="204" s="1" customFormat="1" ht="21" customHeight="1">
      <c r="B204" s="291"/>
      <c r="C204" s="292" t="s">
        <v>1154</v>
      </c>
      <c r="D204" s="292"/>
      <c r="E204" s="292"/>
      <c r="F204" s="292"/>
      <c r="G204" s="292"/>
      <c r="H204" s="292"/>
      <c r="I204" s="292"/>
      <c r="J204" s="292"/>
      <c r="K204" s="293"/>
    </row>
    <row r="205" s="1" customFormat="1" ht="25.5" customHeight="1">
      <c r="B205" s="291"/>
      <c r="C205" s="366" t="s">
        <v>1155</v>
      </c>
      <c r="D205" s="366"/>
      <c r="E205" s="366"/>
      <c r="F205" s="366" t="s">
        <v>1156</v>
      </c>
      <c r="G205" s="367"/>
      <c r="H205" s="366" t="s">
        <v>1157</v>
      </c>
      <c r="I205" s="366"/>
      <c r="J205" s="366"/>
      <c r="K205" s="293"/>
    </row>
    <row r="206" s="1" customFormat="1" ht="5.25" customHeight="1">
      <c r="B206" s="326"/>
      <c r="C206" s="321"/>
      <c r="D206" s="321"/>
      <c r="E206" s="321"/>
      <c r="F206" s="321"/>
      <c r="G206" s="347"/>
      <c r="H206" s="321"/>
      <c r="I206" s="321"/>
      <c r="J206" s="321"/>
      <c r="K206" s="349"/>
    </row>
    <row r="207" s="1" customFormat="1" ht="15" customHeight="1">
      <c r="B207" s="326"/>
      <c r="C207" s="301" t="s">
        <v>1147</v>
      </c>
      <c r="D207" s="301"/>
      <c r="E207" s="301"/>
      <c r="F207" s="324" t="s">
        <v>42</v>
      </c>
      <c r="G207" s="301"/>
      <c r="H207" s="301" t="s">
        <v>1158</v>
      </c>
      <c r="I207" s="301"/>
      <c r="J207" s="301"/>
      <c r="K207" s="349"/>
    </row>
    <row r="208" s="1" customFormat="1" ht="15" customHeight="1">
      <c r="B208" s="326"/>
      <c r="C208" s="301"/>
      <c r="D208" s="301"/>
      <c r="E208" s="301"/>
      <c r="F208" s="324" t="s">
        <v>43</v>
      </c>
      <c r="G208" s="301"/>
      <c r="H208" s="301" t="s">
        <v>1159</v>
      </c>
      <c r="I208" s="301"/>
      <c r="J208" s="301"/>
      <c r="K208" s="349"/>
    </row>
    <row r="209" s="1" customFormat="1" ht="15" customHeight="1">
      <c r="B209" s="326"/>
      <c r="C209" s="301"/>
      <c r="D209" s="301"/>
      <c r="E209" s="301"/>
      <c r="F209" s="324" t="s">
        <v>46</v>
      </c>
      <c r="G209" s="301"/>
      <c r="H209" s="301" t="s">
        <v>1160</v>
      </c>
      <c r="I209" s="301"/>
      <c r="J209" s="301"/>
      <c r="K209" s="349"/>
    </row>
    <row r="210" s="1" customFormat="1" ht="15" customHeight="1">
      <c r="B210" s="326"/>
      <c r="C210" s="301"/>
      <c r="D210" s="301"/>
      <c r="E210" s="301"/>
      <c r="F210" s="324" t="s">
        <v>44</v>
      </c>
      <c r="G210" s="301"/>
      <c r="H210" s="301" t="s">
        <v>1161</v>
      </c>
      <c r="I210" s="301"/>
      <c r="J210" s="301"/>
      <c r="K210" s="349"/>
    </row>
    <row r="211" s="1" customFormat="1" ht="15" customHeight="1">
      <c r="B211" s="326"/>
      <c r="C211" s="301"/>
      <c r="D211" s="301"/>
      <c r="E211" s="301"/>
      <c r="F211" s="324" t="s">
        <v>45</v>
      </c>
      <c r="G211" s="301"/>
      <c r="H211" s="301" t="s">
        <v>1162</v>
      </c>
      <c r="I211" s="301"/>
      <c r="J211" s="301"/>
      <c r="K211" s="349"/>
    </row>
    <row r="212" s="1" customFormat="1" ht="15" customHeight="1">
      <c r="B212" s="326"/>
      <c r="C212" s="301"/>
      <c r="D212" s="301"/>
      <c r="E212" s="301"/>
      <c r="F212" s="324"/>
      <c r="G212" s="301"/>
      <c r="H212" s="301"/>
      <c r="I212" s="301"/>
      <c r="J212" s="301"/>
      <c r="K212" s="349"/>
    </row>
    <row r="213" s="1" customFormat="1" ht="15" customHeight="1">
      <c r="B213" s="326"/>
      <c r="C213" s="301" t="s">
        <v>1103</v>
      </c>
      <c r="D213" s="301"/>
      <c r="E213" s="301"/>
      <c r="F213" s="324" t="s">
        <v>77</v>
      </c>
      <c r="G213" s="301"/>
      <c r="H213" s="301" t="s">
        <v>1163</v>
      </c>
      <c r="I213" s="301"/>
      <c r="J213" s="301"/>
      <c r="K213" s="349"/>
    </row>
    <row r="214" s="1" customFormat="1" ht="15" customHeight="1">
      <c r="B214" s="326"/>
      <c r="C214" s="301"/>
      <c r="D214" s="301"/>
      <c r="E214" s="301"/>
      <c r="F214" s="324" t="s">
        <v>1000</v>
      </c>
      <c r="G214" s="301"/>
      <c r="H214" s="301" t="s">
        <v>1001</v>
      </c>
      <c r="I214" s="301"/>
      <c r="J214" s="301"/>
      <c r="K214" s="349"/>
    </row>
    <row r="215" s="1" customFormat="1" ht="15" customHeight="1">
      <c r="B215" s="326"/>
      <c r="C215" s="301"/>
      <c r="D215" s="301"/>
      <c r="E215" s="301"/>
      <c r="F215" s="324" t="s">
        <v>998</v>
      </c>
      <c r="G215" s="301"/>
      <c r="H215" s="301" t="s">
        <v>1164</v>
      </c>
      <c r="I215" s="301"/>
      <c r="J215" s="301"/>
      <c r="K215" s="349"/>
    </row>
    <row r="216" s="1" customFormat="1" ht="15" customHeight="1">
      <c r="B216" s="368"/>
      <c r="C216" s="301"/>
      <c r="D216" s="301"/>
      <c r="E216" s="301"/>
      <c r="F216" s="324" t="s">
        <v>1002</v>
      </c>
      <c r="G216" s="363"/>
      <c r="H216" s="353" t="s">
        <v>1003</v>
      </c>
      <c r="I216" s="353"/>
      <c r="J216" s="353"/>
      <c r="K216" s="369"/>
    </row>
    <row r="217" s="1" customFormat="1" ht="15" customHeight="1">
      <c r="B217" s="368"/>
      <c r="C217" s="301"/>
      <c r="D217" s="301"/>
      <c r="E217" s="301"/>
      <c r="F217" s="324" t="s">
        <v>1004</v>
      </c>
      <c r="G217" s="363"/>
      <c r="H217" s="353" t="s">
        <v>1165</v>
      </c>
      <c r="I217" s="353"/>
      <c r="J217" s="353"/>
      <c r="K217" s="369"/>
    </row>
    <row r="218" s="1" customFormat="1" ht="15" customHeight="1">
      <c r="B218" s="368"/>
      <c r="C218" s="301"/>
      <c r="D218" s="301"/>
      <c r="E218" s="301"/>
      <c r="F218" s="324"/>
      <c r="G218" s="363"/>
      <c r="H218" s="353"/>
      <c r="I218" s="353"/>
      <c r="J218" s="353"/>
      <c r="K218" s="369"/>
    </row>
    <row r="219" s="1" customFormat="1" ht="15" customHeight="1">
      <c r="B219" s="368"/>
      <c r="C219" s="301" t="s">
        <v>1127</v>
      </c>
      <c r="D219" s="301"/>
      <c r="E219" s="301"/>
      <c r="F219" s="324">
        <v>1</v>
      </c>
      <c r="G219" s="363"/>
      <c r="H219" s="353" t="s">
        <v>1166</v>
      </c>
      <c r="I219" s="353"/>
      <c r="J219" s="353"/>
      <c r="K219" s="369"/>
    </row>
    <row r="220" s="1" customFormat="1" ht="15" customHeight="1">
      <c r="B220" s="368"/>
      <c r="C220" s="301"/>
      <c r="D220" s="301"/>
      <c r="E220" s="301"/>
      <c r="F220" s="324">
        <v>2</v>
      </c>
      <c r="G220" s="363"/>
      <c r="H220" s="353" t="s">
        <v>1167</v>
      </c>
      <c r="I220" s="353"/>
      <c r="J220" s="353"/>
      <c r="K220" s="369"/>
    </row>
    <row r="221" s="1" customFormat="1" ht="15" customHeight="1">
      <c r="B221" s="368"/>
      <c r="C221" s="301"/>
      <c r="D221" s="301"/>
      <c r="E221" s="301"/>
      <c r="F221" s="324">
        <v>3</v>
      </c>
      <c r="G221" s="363"/>
      <c r="H221" s="353" t="s">
        <v>1168</v>
      </c>
      <c r="I221" s="353"/>
      <c r="J221" s="353"/>
      <c r="K221" s="369"/>
    </row>
    <row r="222" s="1" customFormat="1" ht="15" customHeight="1">
      <c r="B222" s="368"/>
      <c r="C222" s="301"/>
      <c r="D222" s="301"/>
      <c r="E222" s="301"/>
      <c r="F222" s="324">
        <v>4</v>
      </c>
      <c r="G222" s="363"/>
      <c r="H222" s="353" t="s">
        <v>1169</v>
      </c>
      <c r="I222" s="353"/>
      <c r="J222" s="353"/>
      <c r="K222" s="369"/>
    </row>
    <row r="223" s="1" customFormat="1" ht="12.75" customHeight="1">
      <c r="B223" s="370"/>
      <c r="C223" s="371"/>
      <c r="D223" s="371"/>
      <c r="E223" s="371"/>
      <c r="F223" s="371"/>
      <c r="G223" s="371"/>
      <c r="H223" s="371"/>
      <c r="I223" s="371"/>
      <c r="J223" s="371"/>
      <c r="K223" s="372"/>
    </row>
  </sheetData>
  <sheetProtection autoFilter="0" deleteColumns="0" deleteRows="0" formatCells="0" formatColumns="0" formatRows="0" insertColumns="0" insertHyperlinks="0" insertRows="0" pivotTables="0" sort="0"/>
  <mergeCells count="77">
    <mergeCell ref="C102:J102"/>
    <mergeCell ref="C122:J122"/>
    <mergeCell ref="C147:J147"/>
    <mergeCell ref="C171:J171"/>
    <mergeCell ref="C204:J204"/>
    <mergeCell ref="H205:J205"/>
    <mergeCell ref="H207:J207"/>
    <mergeCell ref="H208:J208"/>
    <mergeCell ref="H209:J209"/>
    <mergeCell ref="H210:J210"/>
    <mergeCell ref="H211:J211"/>
    <mergeCell ref="H213:J213"/>
    <mergeCell ref="H214:J214"/>
    <mergeCell ref="H215:J215"/>
    <mergeCell ref="H216:J216"/>
    <mergeCell ref="H217:J217"/>
    <mergeCell ref="H219:J219"/>
    <mergeCell ref="H220:J220"/>
    <mergeCell ref="H221:J221"/>
    <mergeCell ref="H222:J222"/>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3:J3"/>
    <mergeCell ref="C4:J4"/>
    <mergeCell ref="C9:J9"/>
    <mergeCell ref="D10:J10"/>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6:J6"/>
    <mergeCell ref="C7:J7"/>
    <mergeCell ref="D11:J11"/>
    <mergeCell ref="D15:J15"/>
  </mergeCells>
  <pageSetup r:id="rId1" paperSize="9" orientation="landscape" fitToHeight="0"/>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91</v>
      </c>
    </row>
    <row r="3" s="1" customFormat="1" ht="6.96" customHeight="1">
      <c r="B3" s="140"/>
      <c r="C3" s="141"/>
      <c r="D3" s="141"/>
      <c r="E3" s="141"/>
      <c r="F3" s="141"/>
      <c r="G3" s="141"/>
      <c r="H3" s="141"/>
      <c r="I3" s="141"/>
      <c r="J3" s="141"/>
      <c r="K3" s="141"/>
      <c r="L3" s="21"/>
      <c r="AT3" s="18" t="s">
        <v>80</v>
      </c>
    </row>
    <row r="4" s="1" customFormat="1" ht="24.96" customHeight="1">
      <c r="B4" s="21"/>
      <c r="D4" s="142" t="s">
        <v>147</v>
      </c>
      <c r="L4" s="21"/>
      <c r="M4" s="143" t="s">
        <v>10</v>
      </c>
      <c r="AT4" s="18" t="s">
        <v>4</v>
      </c>
    </row>
    <row r="5" s="1" customFormat="1" ht="6.96" customHeight="1">
      <c r="B5" s="21"/>
      <c r="L5" s="21"/>
    </row>
    <row r="6" s="1" customFormat="1" ht="12" customHeight="1">
      <c r="B6" s="21"/>
      <c r="D6" s="144" t="s">
        <v>16</v>
      </c>
      <c r="L6" s="21"/>
    </row>
    <row r="7" s="1" customFormat="1" ht="16.5" customHeight="1">
      <c r="B7" s="21"/>
      <c r="E7" s="145" t="str">
        <f>'Rekapitulace zakázky'!K6</f>
        <v>Oprava geometrických parametrů koleje 2023 u ST Ústí nad Labem</v>
      </c>
      <c r="F7" s="144"/>
      <c r="G7" s="144"/>
      <c r="H7" s="144"/>
      <c r="L7" s="21"/>
    </row>
    <row r="8">
      <c r="B8" s="21"/>
      <c r="D8" s="144" t="s">
        <v>148</v>
      </c>
      <c r="L8" s="21"/>
    </row>
    <row r="9" s="1" customFormat="1" ht="16.5" customHeight="1">
      <c r="B9" s="21"/>
      <c r="E9" s="145" t="s">
        <v>149</v>
      </c>
      <c r="F9" s="1"/>
      <c r="G9" s="1"/>
      <c r="H9" s="1"/>
      <c r="L9" s="21"/>
    </row>
    <row r="10" s="1" customFormat="1" ht="12" customHeight="1">
      <c r="B10" s="21"/>
      <c r="D10" s="144" t="s">
        <v>150</v>
      </c>
      <c r="L10" s="21"/>
    </row>
    <row r="11" s="2" customFormat="1" ht="16.5" customHeight="1">
      <c r="A11" s="39"/>
      <c r="B11" s="45"/>
      <c r="C11" s="39"/>
      <c r="D11" s="39"/>
      <c r="E11" s="146" t="s">
        <v>151</v>
      </c>
      <c r="F11" s="39"/>
      <c r="G11" s="39"/>
      <c r="H11" s="39"/>
      <c r="I11" s="39"/>
      <c r="J11" s="39"/>
      <c r="K11" s="39"/>
      <c r="L11" s="147"/>
      <c r="S11" s="39"/>
      <c r="T11" s="39"/>
      <c r="U11" s="39"/>
      <c r="V11" s="39"/>
      <c r="W11" s="39"/>
      <c r="X11" s="39"/>
      <c r="Y11" s="39"/>
      <c r="Z11" s="39"/>
      <c r="AA11" s="39"/>
      <c r="AB11" s="39"/>
      <c r="AC11" s="39"/>
      <c r="AD11" s="39"/>
      <c r="AE11" s="39"/>
    </row>
    <row r="12" s="2" customFormat="1" ht="12" customHeight="1">
      <c r="A12" s="39"/>
      <c r="B12" s="45"/>
      <c r="C12" s="39"/>
      <c r="D12" s="144" t="s">
        <v>152</v>
      </c>
      <c r="E12" s="39"/>
      <c r="F12" s="39"/>
      <c r="G12" s="39"/>
      <c r="H12" s="39"/>
      <c r="I12" s="39"/>
      <c r="J12" s="39"/>
      <c r="K12" s="39"/>
      <c r="L12" s="147"/>
      <c r="S12" s="39"/>
      <c r="T12" s="39"/>
      <c r="U12" s="39"/>
      <c r="V12" s="39"/>
      <c r="W12" s="39"/>
      <c r="X12" s="39"/>
      <c r="Y12" s="39"/>
      <c r="Z12" s="39"/>
      <c r="AA12" s="39"/>
      <c r="AB12" s="39"/>
      <c r="AC12" s="39"/>
      <c r="AD12" s="39"/>
      <c r="AE12" s="39"/>
    </row>
    <row r="13" s="2" customFormat="1" ht="16.5" customHeight="1">
      <c r="A13" s="39"/>
      <c r="B13" s="45"/>
      <c r="C13" s="39"/>
      <c r="D13" s="39"/>
      <c r="E13" s="148" t="s">
        <v>272</v>
      </c>
      <c r="F13" s="39"/>
      <c r="G13" s="39"/>
      <c r="H13" s="39"/>
      <c r="I13" s="39"/>
      <c r="J13" s="39"/>
      <c r="K13" s="39"/>
      <c r="L13" s="147"/>
      <c r="S13" s="39"/>
      <c r="T13" s="39"/>
      <c r="U13" s="39"/>
      <c r="V13" s="39"/>
      <c r="W13" s="39"/>
      <c r="X13" s="39"/>
      <c r="Y13" s="39"/>
      <c r="Z13" s="39"/>
      <c r="AA13" s="39"/>
      <c r="AB13" s="39"/>
      <c r="AC13" s="39"/>
      <c r="AD13" s="39"/>
      <c r="AE13" s="39"/>
    </row>
    <row r="14" s="2" customFormat="1">
      <c r="A14" s="39"/>
      <c r="B14" s="45"/>
      <c r="C14" s="39"/>
      <c r="D14" s="39"/>
      <c r="E14" s="39"/>
      <c r="F14" s="39"/>
      <c r="G14" s="39"/>
      <c r="H14" s="39"/>
      <c r="I14" s="39"/>
      <c r="J14" s="39"/>
      <c r="K14" s="39"/>
      <c r="L14" s="147"/>
      <c r="S14" s="39"/>
      <c r="T14" s="39"/>
      <c r="U14" s="39"/>
      <c r="V14" s="39"/>
      <c r="W14" s="39"/>
      <c r="X14" s="39"/>
      <c r="Y14" s="39"/>
      <c r="Z14" s="39"/>
      <c r="AA14" s="39"/>
      <c r="AB14" s="39"/>
      <c r="AC14" s="39"/>
      <c r="AD14" s="39"/>
      <c r="AE14" s="39"/>
    </row>
    <row r="15" s="2" customFormat="1" ht="12" customHeight="1">
      <c r="A15" s="39"/>
      <c r="B15" s="45"/>
      <c r="C15" s="39"/>
      <c r="D15" s="144" t="s">
        <v>18</v>
      </c>
      <c r="E15" s="39"/>
      <c r="F15" s="134" t="s">
        <v>19</v>
      </c>
      <c r="G15" s="39"/>
      <c r="H15" s="39"/>
      <c r="I15" s="144" t="s">
        <v>20</v>
      </c>
      <c r="J15" s="134" t="s">
        <v>19</v>
      </c>
      <c r="K15" s="39"/>
      <c r="L15" s="147"/>
      <c r="S15" s="39"/>
      <c r="T15" s="39"/>
      <c r="U15" s="39"/>
      <c r="V15" s="39"/>
      <c r="W15" s="39"/>
      <c r="X15" s="39"/>
      <c r="Y15" s="39"/>
      <c r="Z15" s="39"/>
      <c r="AA15" s="39"/>
      <c r="AB15" s="39"/>
      <c r="AC15" s="39"/>
      <c r="AD15" s="39"/>
      <c r="AE15" s="39"/>
    </row>
    <row r="16" s="2" customFormat="1" ht="12" customHeight="1">
      <c r="A16" s="39"/>
      <c r="B16" s="45"/>
      <c r="C16" s="39"/>
      <c r="D16" s="144" t="s">
        <v>21</v>
      </c>
      <c r="E16" s="39"/>
      <c r="F16" s="134" t="s">
        <v>22</v>
      </c>
      <c r="G16" s="39"/>
      <c r="H16" s="39"/>
      <c r="I16" s="144" t="s">
        <v>23</v>
      </c>
      <c r="J16" s="149" t="str">
        <f>'Rekapitulace zakázky'!AN8</f>
        <v>21. 2. 2023</v>
      </c>
      <c r="K16" s="39"/>
      <c r="L16" s="147"/>
      <c r="S16" s="39"/>
      <c r="T16" s="39"/>
      <c r="U16" s="39"/>
      <c r="V16" s="39"/>
      <c r="W16" s="39"/>
      <c r="X16" s="39"/>
      <c r="Y16" s="39"/>
      <c r="Z16" s="39"/>
      <c r="AA16" s="39"/>
      <c r="AB16" s="39"/>
      <c r="AC16" s="39"/>
      <c r="AD16" s="39"/>
      <c r="AE16" s="39"/>
    </row>
    <row r="17" s="2" customFormat="1" ht="10.8" customHeight="1">
      <c r="A17" s="39"/>
      <c r="B17" s="45"/>
      <c r="C17" s="39"/>
      <c r="D17" s="39"/>
      <c r="E17" s="39"/>
      <c r="F17" s="39"/>
      <c r="G17" s="39"/>
      <c r="H17" s="39"/>
      <c r="I17" s="39"/>
      <c r="J17" s="39"/>
      <c r="K17" s="39"/>
      <c r="L17" s="147"/>
      <c r="S17" s="39"/>
      <c r="T17" s="39"/>
      <c r="U17" s="39"/>
      <c r="V17" s="39"/>
      <c r="W17" s="39"/>
      <c r="X17" s="39"/>
      <c r="Y17" s="39"/>
      <c r="Z17" s="39"/>
      <c r="AA17" s="39"/>
      <c r="AB17" s="39"/>
      <c r="AC17" s="39"/>
      <c r="AD17" s="39"/>
      <c r="AE17" s="39"/>
    </row>
    <row r="18" s="2" customFormat="1" ht="12" customHeight="1">
      <c r="A18" s="39"/>
      <c r="B18" s="45"/>
      <c r="C18" s="39"/>
      <c r="D18" s="144" t="s">
        <v>25</v>
      </c>
      <c r="E18" s="39"/>
      <c r="F18" s="39"/>
      <c r="G18" s="39"/>
      <c r="H18" s="39"/>
      <c r="I18" s="144" t="s">
        <v>26</v>
      </c>
      <c r="J18" s="134" t="str">
        <f>IF('Rekapitulace zakázky'!AN10="","",'Rekapitulace zakázky'!AN10)</f>
        <v/>
      </c>
      <c r="K18" s="39"/>
      <c r="L18" s="147"/>
      <c r="S18" s="39"/>
      <c r="T18" s="39"/>
      <c r="U18" s="39"/>
      <c r="V18" s="39"/>
      <c r="W18" s="39"/>
      <c r="X18" s="39"/>
      <c r="Y18" s="39"/>
      <c r="Z18" s="39"/>
      <c r="AA18" s="39"/>
      <c r="AB18" s="39"/>
      <c r="AC18" s="39"/>
      <c r="AD18" s="39"/>
      <c r="AE18" s="39"/>
    </row>
    <row r="19" s="2" customFormat="1" ht="18" customHeight="1">
      <c r="A19" s="39"/>
      <c r="B19" s="45"/>
      <c r="C19" s="39"/>
      <c r="D19" s="39"/>
      <c r="E19" s="134" t="str">
        <f>IF('Rekapitulace zakázky'!E11="","",'Rekapitulace zakázky'!E11)</f>
        <v>OŘ Ústí nad Labem</v>
      </c>
      <c r="F19" s="39"/>
      <c r="G19" s="39"/>
      <c r="H19" s="39"/>
      <c r="I19" s="144" t="s">
        <v>28</v>
      </c>
      <c r="J19" s="134" t="str">
        <f>IF('Rekapitulace zakázky'!AN11="","",'Rekapitulace zakázky'!AN11)</f>
        <v/>
      </c>
      <c r="K19" s="39"/>
      <c r="L19" s="147"/>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39"/>
      <c r="J20" s="39"/>
      <c r="K20" s="39"/>
      <c r="L20" s="147"/>
      <c r="S20" s="39"/>
      <c r="T20" s="39"/>
      <c r="U20" s="39"/>
      <c r="V20" s="39"/>
      <c r="W20" s="39"/>
      <c r="X20" s="39"/>
      <c r="Y20" s="39"/>
      <c r="Z20" s="39"/>
      <c r="AA20" s="39"/>
      <c r="AB20" s="39"/>
      <c r="AC20" s="39"/>
      <c r="AD20" s="39"/>
      <c r="AE20" s="39"/>
    </row>
    <row r="21" s="2" customFormat="1" ht="12" customHeight="1">
      <c r="A21" s="39"/>
      <c r="B21" s="45"/>
      <c r="C21" s="39"/>
      <c r="D21" s="144" t="s">
        <v>29</v>
      </c>
      <c r="E21" s="39"/>
      <c r="F21" s="39"/>
      <c r="G21" s="39"/>
      <c r="H21" s="39"/>
      <c r="I21" s="144" t="s">
        <v>26</v>
      </c>
      <c r="J21" s="34" t="str">
        <f>'Rekapitulace zakázky'!AN13</f>
        <v>Vyplň údaj</v>
      </c>
      <c r="K21" s="39"/>
      <c r="L21" s="147"/>
      <c r="S21" s="39"/>
      <c r="T21" s="39"/>
      <c r="U21" s="39"/>
      <c r="V21" s="39"/>
      <c r="W21" s="39"/>
      <c r="X21" s="39"/>
      <c r="Y21" s="39"/>
      <c r="Z21" s="39"/>
      <c r="AA21" s="39"/>
      <c r="AB21" s="39"/>
      <c r="AC21" s="39"/>
      <c r="AD21" s="39"/>
      <c r="AE21" s="39"/>
    </row>
    <row r="22" s="2" customFormat="1" ht="18" customHeight="1">
      <c r="A22" s="39"/>
      <c r="B22" s="45"/>
      <c r="C22" s="39"/>
      <c r="D22" s="39"/>
      <c r="E22" s="34" t="str">
        <f>'Rekapitulace zakázky'!E14</f>
        <v>Vyplň údaj</v>
      </c>
      <c r="F22" s="134"/>
      <c r="G22" s="134"/>
      <c r="H22" s="134"/>
      <c r="I22" s="144" t="s">
        <v>28</v>
      </c>
      <c r="J22" s="34" t="str">
        <f>'Rekapitulace zakázky'!AN14</f>
        <v>Vyplň údaj</v>
      </c>
      <c r="K22" s="39"/>
      <c r="L22" s="147"/>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39"/>
      <c r="J23" s="39"/>
      <c r="K23" s="39"/>
      <c r="L23" s="147"/>
      <c r="S23" s="39"/>
      <c r="T23" s="39"/>
      <c r="U23" s="39"/>
      <c r="V23" s="39"/>
      <c r="W23" s="39"/>
      <c r="X23" s="39"/>
      <c r="Y23" s="39"/>
      <c r="Z23" s="39"/>
      <c r="AA23" s="39"/>
      <c r="AB23" s="39"/>
      <c r="AC23" s="39"/>
      <c r="AD23" s="39"/>
      <c r="AE23" s="39"/>
    </row>
    <row r="24" s="2" customFormat="1" ht="12" customHeight="1">
      <c r="A24" s="39"/>
      <c r="B24" s="45"/>
      <c r="C24" s="39"/>
      <c r="D24" s="144" t="s">
        <v>31</v>
      </c>
      <c r="E24" s="39"/>
      <c r="F24" s="39"/>
      <c r="G24" s="39"/>
      <c r="H24" s="39"/>
      <c r="I24" s="144" t="s">
        <v>26</v>
      </c>
      <c r="J24" s="134" t="str">
        <f>IF('Rekapitulace zakázky'!AN16="","",'Rekapitulace zakázky'!AN16)</f>
        <v/>
      </c>
      <c r="K24" s="39"/>
      <c r="L24" s="147"/>
      <c r="S24" s="39"/>
      <c r="T24" s="39"/>
      <c r="U24" s="39"/>
      <c r="V24" s="39"/>
      <c r="W24" s="39"/>
      <c r="X24" s="39"/>
      <c r="Y24" s="39"/>
      <c r="Z24" s="39"/>
      <c r="AA24" s="39"/>
      <c r="AB24" s="39"/>
      <c r="AC24" s="39"/>
      <c r="AD24" s="39"/>
      <c r="AE24" s="39"/>
    </row>
    <row r="25" s="2" customFormat="1" ht="18" customHeight="1">
      <c r="A25" s="39"/>
      <c r="B25" s="45"/>
      <c r="C25" s="39"/>
      <c r="D25" s="39"/>
      <c r="E25" s="134" t="str">
        <f>IF('Rekapitulace zakázky'!E17="","",'Rekapitulace zakázky'!E17)</f>
        <v xml:space="preserve"> </v>
      </c>
      <c r="F25" s="39"/>
      <c r="G25" s="39"/>
      <c r="H25" s="39"/>
      <c r="I25" s="144" t="s">
        <v>28</v>
      </c>
      <c r="J25" s="134" t="str">
        <f>IF('Rekapitulace zakázky'!AN17="","",'Rekapitulace zakázky'!AN17)</f>
        <v/>
      </c>
      <c r="K25" s="39"/>
      <c r="L25" s="147"/>
      <c r="S25" s="39"/>
      <c r="T25" s="39"/>
      <c r="U25" s="39"/>
      <c r="V25" s="39"/>
      <c r="W25" s="39"/>
      <c r="X25" s="39"/>
      <c r="Y25" s="39"/>
      <c r="Z25" s="39"/>
      <c r="AA25" s="39"/>
      <c r="AB25" s="39"/>
      <c r="AC25" s="39"/>
      <c r="AD25" s="39"/>
      <c r="AE25" s="39"/>
    </row>
    <row r="26" s="2" customFormat="1" ht="6.96" customHeight="1">
      <c r="A26" s="39"/>
      <c r="B26" s="45"/>
      <c r="C26" s="39"/>
      <c r="D26" s="39"/>
      <c r="E26" s="39"/>
      <c r="F26" s="39"/>
      <c r="G26" s="39"/>
      <c r="H26" s="39"/>
      <c r="I26" s="39"/>
      <c r="J26" s="39"/>
      <c r="K26" s="39"/>
      <c r="L26" s="147"/>
      <c r="S26" s="39"/>
      <c r="T26" s="39"/>
      <c r="U26" s="39"/>
      <c r="V26" s="39"/>
      <c r="W26" s="39"/>
      <c r="X26" s="39"/>
      <c r="Y26" s="39"/>
      <c r="Z26" s="39"/>
      <c r="AA26" s="39"/>
      <c r="AB26" s="39"/>
      <c r="AC26" s="39"/>
      <c r="AD26" s="39"/>
      <c r="AE26" s="39"/>
    </row>
    <row r="27" s="2" customFormat="1" ht="12" customHeight="1">
      <c r="A27" s="39"/>
      <c r="B27" s="45"/>
      <c r="C27" s="39"/>
      <c r="D27" s="144" t="s">
        <v>33</v>
      </c>
      <c r="E27" s="39"/>
      <c r="F27" s="39"/>
      <c r="G27" s="39"/>
      <c r="H27" s="39"/>
      <c r="I27" s="144" t="s">
        <v>26</v>
      </c>
      <c r="J27" s="134" t="s">
        <v>19</v>
      </c>
      <c r="K27" s="39"/>
      <c r="L27" s="147"/>
      <c r="S27" s="39"/>
      <c r="T27" s="39"/>
      <c r="U27" s="39"/>
      <c r="V27" s="39"/>
      <c r="W27" s="39"/>
      <c r="X27" s="39"/>
      <c r="Y27" s="39"/>
      <c r="Z27" s="39"/>
      <c r="AA27" s="39"/>
      <c r="AB27" s="39"/>
      <c r="AC27" s="39"/>
      <c r="AD27" s="39"/>
      <c r="AE27" s="39"/>
    </row>
    <row r="28" s="2" customFormat="1" ht="18" customHeight="1">
      <c r="A28" s="39"/>
      <c r="B28" s="45"/>
      <c r="C28" s="39"/>
      <c r="D28" s="39"/>
      <c r="E28" s="134" t="s">
        <v>34</v>
      </c>
      <c r="F28" s="39"/>
      <c r="G28" s="39"/>
      <c r="H28" s="39"/>
      <c r="I28" s="144" t="s">
        <v>28</v>
      </c>
      <c r="J28" s="134" t="s">
        <v>19</v>
      </c>
      <c r="K28" s="39"/>
      <c r="L28" s="147"/>
      <c r="S28" s="39"/>
      <c r="T28" s="39"/>
      <c r="U28" s="39"/>
      <c r="V28" s="39"/>
      <c r="W28" s="39"/>
      <c r="X28" s="39"/>
      <c r="Y28" s="39"/>
      <c r="Z28" s="39"/>
      <c r="AA28" s="39"/>
      <c r="AB28" s="39"/>
      <c r="AC28" s="39"/>
      <c r="AD28" s="39"/>
      <c r="AE28" s="39"/>
    </row>
    <row r="29" s="2" customFormat="1" ht="6.96" customHeight="1">
      <c r="A29" s="39"/>
      <c r="B29" s="45"/>
      <c r="C29" s="39"/>
      <c r="D29" s="39"/>
      <c r="E29" s="39"/>
      <c r="F29" s="39"/>
      <c r="G29" s="39"/>
      <c r="H29" s="39"/>
      <c r="I29" s="39"/>
      <c r="J29" s="39"/>
      <c r="K29" s="39"/>
      <c r="L29" s="147"/>
      <c r="S29" s="39"/>
      <c r="T29" s="39"/>
      <c r="U29" s="39"/>
      <c r="V29" s="39"/>
      <c r="W29" s="39"/>
      <c r="X29" s="39"/>
      <c r="Y29" s="39"/>
      <c r="Z29" s="39"/>
      <c r="AA29" s="39"/>
      <c r="AB29" s="39"/>
      <c r="AC29" s="39"/>
      <c r="AD29" s="39"/>
      <c r="AE29" s="39"/>
    </row>
    <row r="30" s="2" customFormat="1" ht="12" customHeight="1">
      <c r="A30" s="39"/>
      <c r="B30" s="45"/>
      <c r="C30" s="39"/>
      <c r="D30" s="144" t="s">
        <v>35</v>
      </c>
      <c r="E30" s="39"/>
      <c r="F30" s="39"/>
      <c r="G30" s="39"/>
      <c r="H30" s="39"/>
      <c r="I30" s="39"/>
      <c r="J30" s="39"/>
      <c r="K30" s="39"/>
      <c r="L30" s="147"/>
      <c r="S30" s="39"/>
      <c r="T30" s="39"/>
      <c r="U30" s="39"/>
      <c r="V30" s="39"/>
      <c r="W30" s="39"/>
      <c r="X30" s="39"/>
      <c r="Y30" s="39"/>
      <c r="Z30" s="39"/>
      <c r="AA30" s="39"/>
      <c r="AB30" s="39"/>
      <c r="AC30" s="39"/>
      <c r="AD30" s="39"/>
      <c r="AE30" s="39"/>
    </row>
    <row r="31" s="8" customFormat="1" ht="16.5" customHeight="1">
      <c r="A31" s="150"/>
      <c r="B31" s="151"/>
      <c r="C31" s="150"/>
      <c r="D31" s="150"/>
      <c r="E31" s="152" t="s">
        <v>19</v>
      </c>
      <c r="F31" s="152"/>
      <c r="G31" s="152"/>
      <c r="H31" s="152"/>
      <c r="I31" s="150"/>
      <c r="J31" s="150"/>
      <c r="K31" s="150"/>
      <c r="L31" s="153"/>
      <c r="S31" s="150"/>
      <c r="T31" s="150"/>
      <c r="U31" s="150"/>
      <c r="V31" s="150"/>
      <c r="W31" s="150"/>
      <c r="X31" s="150"/>
      <c r="Y31" s="150"/>
      <c r="Z31" s="150"/>
      <c r="AA31" s="150"/>
      <c r="AB31" s="150"/>
      <c r="AC31" s="150"/>
      <c r="AD31" s="150"/>
      <c r="AE31" s="150"/>
    </row>
    <row r="32" s="2" customFormat="1" ht="6.96" customHeight="1">
      <c r="A32" s="39"/>
      <c r="B32" s="45"/>
      <c r="C32" s="39"/>
      <c r="D32" s="39"/>
      <c r="E32" s="39"/>
      <c r="F32" s="39"/>
      <c r="G32" s="39"/>
      <c r="H32" s="39"/>
      <c r="I32" s="39"/>
      <c r="J32" s="39"/>
      <c r="K32" s="39"/>
      <c r="L32" s="147"/>
      <c r="S32" s="39"/>
      <c r="T32" s="39"/>
      <c r="U32" s="39"/>
      <c r="V32" s="39"/>
      <c r="W32" s="39"/>
      <c r="X32" s="39"/>
      <c r="Y32" s="39"/>
      <c r="Z32" s="39"/>
      <c r="AA32" s="39"/>
      <c r="AB32" s="39"/>
      <c r="AC32" s="39"/>
      <c r="AD32" s="39"/>
      <c r="AE32" s="39"/>
    </row>
    <row r="33" s="2" customFormat="1" ht="6.96" customHeight="1">
      <c r="A33" s="39"/>
      <c r="B33" s="45"/>
      <c r="C33" s="39"/>
      <c r="D33" s="154"/>
      <c r="E33" s="154"/>
      <c r="F33" s="154"/>
      <c r="G33" s="154"/>
      <c r="H33" s="154"/>
      <c r="I33" s="154"/>
      <c r="J33" s="154"/>
      <c r="K33" s="154"/>
      <c r="L33" s="147"/>
      <c r="S33" s="39"/>
      <c r="T33" s="39"/>
      <c r="U33" s="39"/>
      <c r="V33" s="39"/>
      <c r="W33" s="39"/>
      <c r="X33" s="39"/>
      <c r="Y33" s="39"/>
      <c r="Z33" s="39"/>
      <c r="AA33" s="39"/>
      <c r="AB33" s="39"/>
      <c r="AC33" s="39"/>
      <c r="AD33" s="39"/>
      <c r="AE33" s="39"/>
    </row>
    <row r="34" s="2" customFormat="1" ht="25.44" customHeight="1">
      <c r="A34" s="39"/>
      <c r="B34" s="45"/>
      <c r="C34" s="39"/>
      <c r="D34" s="155" t="s">
        <v>37</v>
      </c>
      <c r="E34" s="39"/>
      <c r="F34" s="39"/>
      <c r="G34" s="39"/>
      <c r="H34" s="39"/>
      <c r="I34" s="39"/>
      <c r="J34" s="156">
        <f>ROUND(J91, 2)</f>
        <v>0</v>
      </c>
      <c r="K34" s="39"/>
      <c r="L34" s="147"/>
      <c r="S34" s="39"/>
      <c r="T34" s="39"/>
      <c r="U34" s="39"/>
      <c r="V34" s="39"/>
      <c r="W34" s="39"/>
      <c r="X34" s="39"/>
      <c r="Y34" s="39"/>
      <c r="Z34" s="39"/>
      <c r="AA34" s="39"/>
      <c r="AB34" s="39"/>
      <c r="AC34" s="39"/>
      <c r="AD34" s="39"/>
      <c r="AE34" s="39"/>
    </row>
    <row r="35" s="2" customFormat="1" ht="6.96" customHeight="1">
      <c r="A35" s="39"/>
      <c r="B35" s="45"/>
      <c r="C35" s="39"/>
      <c r="D35" s="154"/>
      <c r="E35" s="154"/>
      <c r="F35" s="154"/>
      <c r="G35" s="154"/>
      <c r="H35" s="154"/>
      <c r="I35" s="154"/>
      <c r="J35" s="154"/>
      <c r="K35" s="154"/>
      <c r="L35" s="147"/>
      <c r="S35" s="39"/>
      <c r="T35" s="39"/>
      <c r="U35" s="39"/>
      <c r="V35" s="39"/>
      <c r="W35" s="39"/>
      <c r="X35" s="39"/>
      <c r="Y35" s="39"/>
      <c r="Z35" s="39"/>
      <c r="AA35" s="39"/>
      <c r="AB35" s="39"/>
      <c r="AC35" s="39"/>
      <c r="AD35" s="39"/>
      <c r="AE35" s="39"/>
    </row>
    <row r="36" s="2" customFormat="1" ht="14.4" customHeight="1">
      <c r="A36" s="39"/>
      <c r="B36" s="45"/>
      <c r="C36" s="39"/>
      <c r="D36" s="39"/>
      <c r="E36" s="39"/>
      <c r="F36" s="157" t="s">
        <v>39</v>
      </c>
      <c r="G36" s="39"/>
      <c r="H36" s="39"/>
      <c r="I36" s="157" t="s">
        <v>38</v>
      </c>
      <c r="J36" s="157" t="s">
        <v>40</v>
      </c>
      <c r="K36" s="39"/>
      <c r="L36" s="147"/>
      <c r="S36" s="39"/>
      <c r="T36" s="39"/>
      <c r="U36" s="39"/>
      <c r="V36" s="39"/>
      <c r="W36" s="39"/>
      <c r="X36" s="39"/>
      <c r="Y36" s="39"/>
      <c r="Z36" s="39"/>
      <c r="AA36" s="39"/>
      <c r="AB36" s="39"/>
      <c r="AC36" s="39"/>
      <c r="AD36" s="39"/>
      <c r="AE36" s="39"/>
    </row>
    <row r="37" s="2" customFormat="1" ht="14.4" customHeight="1">
      <c r="A37" s="39"/>
      <c r="B37" s="45"/>
      <c r="C37" s="39"/>
      <c r="D37" s="146" t="s">
        <v>41</v>
      </c>
      <c r="E37" s="144" t="s">
        <v>42</v>
      </c>
      <c r="F37" s="158">
        <f>ROUND((SUM(BE91:BE106)),  2)</f>
        <v>0</v>
      </c>
      <c r="G37" s="39"/>
      <c r="H37" s="39"/>
      <c r="I37" s="159">
        <v>0.20999999999999999</v>
      </c>
      <c r="J37" s="158">
        <f>ROUND(((SUM(BE91:BE106))*I37),  2)</f>
        <v>0</v>
      </c>
      <c r="K37" s="39"/>
      <c r="L37" s="147"/>
      <c r="S37" s="39"/>
      <c r="T37" s="39"/>
      <c r="U37" s="39"/>
      <c r="V37" s="39"/>
      <c r="W37" s="39"/>
      <c r="X37" s="39"/>
      <c r="Y37" s="39"/>
      <c r="Z37" s="39"/>
      <c r="AA37" s="39"/>
      <c r="AB37" s="39"/>
      <c r="AC37" s="39"/>
      <c r="AD37" s="39"/>
      <c r="AE37" s="39"/>
    </row>
    <row r="38" s="2" customFormat="1" ht="14.4" customHeight="1">
      <c r="A38" s="39"/>
      <c r="B38" s="45"/>
      <c r="C38" s="39"/>
      <c r="D38" s="39"/>
      <c r="E38" s="144" t="s">
        <v>43</v>
      </c>
      <c r="F38" s="158">
        <f>ROUND((SUM(BF91:BF106)),  2)</f>
        <v>0</v>
      </c>
      <c r="G38" s="39"/>
      <c r="H38" s="39"/>
      <c r="I38" s="159">
        <v>0.14999999999999999</v>
      </c>
      <c r="J38" s="158">
        <f>ROUND(((SUM(BF91:BF106))*I38),  2)</f>
        <v>0</v>
      </c>
      <c r="K38" s="39"/>
      <c r="L38" s="147"/>
      <c r="S38" s="39"/>
      <c r="T38" s="39"/>
      <c r="U38" s="39"/>
      <c r="V38" s="39"/>
      <c r="W38" s="39"/>
      <c r="X38" s="39"/>
      <c r="Y38" s="39"/>
      <c r="Z38" s="39"/>
      <c r="AA38" s="39"/>
      <c r="AB38" s="39"/>
      <c r="AC38" s="39"/>
      <c r="AD38" s="39"/>
      <c r="AE38" s="39"/>
    </row>
    <row r="39" hidden="1" s="2" customFormat="1" ht="14.4" customHeight="1">
      <c r="A39" s="39"/>
      <c r="B39" s="45"/>
      <c r="C39" s="39"/>
      <c r="D39" s="39"/>
      <c r="E39" s="144" t="s">
        <v>44</v>
      </c>
      <c r="F39" s="158">
        <f>ROUND((SUM(BG91:BG106)),  2)</f>
        <v>0</v>
      </c>
      <c r="G39" s="39"/>
      <c r="H39" s="39"/>
      <c r="I39" s="159">
        <v>0.20999999999999999</v>
      </c>
      <c r="J39" s="158">
        <f>0</f>
        <v>0</v>
      </c>
      <c r="K39" s="39"/>
      <c r="L39" s="147"/>
      <c r="S39" s="39"/>
      <c r="T39" s="39"/>
      <c r="U39" s="39"/>
      <c r="V39" s="39"/>
      <c r="W39" s="39"/>
      <c r="X39" s="39"/>
      <c r="Y39" s="39"/>
      <c r="Z39" s="39"/>
      <c r="AA39" s="39"/>
      <c r="AB39" s="39"/>
      <c r="AC39" s="39"/>
      <c r="AD39" s="39"/>
      <c r="AE39" s="39"/>
    </row>
    <row r="40" hidden="1" s="2" customFormat="1" ht="14.4" customHeight="1">
      <c r="A40" s="39"/>
      <c r="B40" s="45"/>
      <c r="C40" s="39"/>
      <c r="D40" s="39"/>
      <c r="E40" s="144" t="s">
        <v>45</v>
      </c>
      <c r="F40" s="158">
        <f>ROUND((SUM(BH91:BH106)),  2)</f>
        <v>0</v>
      </c>
      <c r="G40" s="39"/>
      <c r="H40" s="39"/>
      <c r="I40" s="159">
        <v>0.14999999999999999</v>
      </c>
      <c r="J40" s="158">
        <f>0</f>
        <v>0</v>
      </c>
      <c r="K40" s="39"/>
      <c r="L40" s="147"/>
      <c r="S40" s="39"/>
      <c r="T40" s="39"/>
      <c r="U40" s="39"/>
      <c r="V40" s="39"/>
      <c r="W40" s="39"/>
      <c r="X40" s="39"/>
      <c r="Y40" s="39"/>
      <c r="Z40" s="39"/>
      <c r="AA40" s="39"/>
      <c r="AB40" s="39"/>
      <c r="AC40" s="39"/>
      <c r="AD40" s="39"/>
      <c r="AE40" s="39"/>
    </row>
    <row r="41" hidden="1" s="2" customFormat="1" ht="14.4" customHeight="1">
      <c r="A41" s="39"/>
      <c r="B41" s="45"/>
      <c r="C41" s="39"/>
      <c r="D41" s="39"/>
      <c r="E41" s="144" t="s">
        <v>46</v>
      </c>
      <c r="F41" s="158">
        <f>ROUND((SUM(BI91:BI106)),  2)</f>
        <v>0</v>
      </c>
      <c r="G41" s="39"/>
      <c r="H41" s="39"/>
      <c r="I41" s="159">
        <v>0</v>
      </c>
      <c r="J41" s="158">
        <f>0</f>
        <v>0</v>
      </c>
      <c r="K41" s="39"/>
      <c r="L41" s="147"/>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147"/>
      <c r="S42" s="39"/>
      <c r="T42" s="39"/>
      <c r="U42" s="39"/>
      <c r="V42" s="39"/>
      <c r="W42" s="39"/>
      <c r="X42" s="39"/>
      <c r="Y42" s="39"/>
      <c r="Z42" s="39"/>
      <c r="AA42" s="39"/>
      <c r="AB42" s="39"/>
      <c r="AC42" s="39"/>
      <c r="AD42" s="39"/>
      <c r="AE42" s="39"/>
    </row>
    <row r="43" s="2" customFormat="1" ht="25.44" customHeight="1">
      <c r="A43" s="39"/>
      <c r="B43" s="45"/>
      <c r="C43" s="160"/>
      <c r="D43" s="161" t="s">
        <v>47</v>
      </c>
      <c r="E43" s="162"/>
      <c r="F43" s="162"/>
      <c r="G43" s="163" t="s">
        <v>48</v>
      </c>
      <c r="H43" s="164" t="s">
        <v>49</v>
      </c>
      <c r="I43" s="162"/>
      <c r="J43" s="165">
        <f>SUM(J34:J41)</f>
        <v>0</v>
      </c>
      <c r="K43" s="166"/>
      <c r="L43" s="147"/>
      <c r="S43" s="39"/>
      <c r="T43" s="39"/>
      <c r="U43" s="39"/>
      <c r="V43" s="39"/>
      <c r="W43" s="39"/>
      <c r="X43" s="39"/>
      <c r="Y43" s="39"/>
      <c r="Z43" s="39"/>
      <c r="AA43" s="39"/>
      <c r="AB43" s="39"/>
      <c r="AC43" s="39"/>
      <c r="AD43" s="39"/>
      <c r="AE43" s="39"/>
    </row>
    <row r="44" s="2" customFormat="1" ht="14.4" customHeight="1">
      <c r="A44" s="39"/>
      <c r="B44" s="167"/>
      <c r="C44" s="168"/>
      <c r="D44" s="168"/>
      <c r="E44" s="168"/>
      <c r="F44" s="168"/>
      <c r="G44" s="168"/>
      <c r="H44" s="168"/>
      <c r="I44" s="168"/>
      <c r="J44" s="168"/>
      <c r="K44" s="168"/>
      <c r="L44" s="147"/>
      <c r="S44" s="39"/>
      <c r="T44" s="39"/>
      <c r="U44" s="39"/>
      <c r="V44" s="39"/>
      <c r="W44" s="39"/>
      <c r="X44" s="39"/>
      <c r="Y44" s="39"/>
      <c r="Z44" s="39"/>
      <c r="AA44" s="39"/>
      <c r="AB44" s="39"/>
      <c r="AC44" s="39"/>
      <c r="AD44" s="39"/>
      <c r="AE44" s="39"/>
    </row>
    <row r="48" s="2" customFormat="1" ht="6.96" customHeight="1">
      <c r="A48" s="39"/>
      <c r="B48" s="169"/>
      <c r="C48" s="170"/>
      <c r="D48" s="170"/>
      <c r="E48" s="170"/>
      <c r="F48" s="170"/>
      <c r="G48" s="170"/>
      <c r="H48" s="170"/>
      <c r="I48" s="170"/>
      <c r="J48" s="170"/>
      <c r="K48" s="170"/>
      <c r="L48" s="147"/>
      <c r="S48" s="39"/>
      <c r="T48" s="39"/>
      <c r="U48" s="39"/>
      <c r="V48" s="39"/>
      <c r="W48" s="39"/>
      <c r="X48" s="39"/>
      <c r="Y48" s="39"/>
      <c r="Z48" s="39"/>
      <c r="AA48" s="39"/>
      <c r="AB48" s="39"/>
      <c r="AC48" s="39"/>
      <c r="AD48" s="39"/>
      <c r="AE48" s="39"/>
    </row>
    <row r="49" s="2" customFormat="1" ht="24.96" customHeight="1">
      <c r="A49" s="39"/>
      <c r="B49" s="40"/>
      <c r="C49" s="24" t="s">
        <v>154</v>
      </c>
      <c r="D49" s="41"/>
      <c r="E49" s="41"/>
      <c r="F49" s="41"/>
      <c r="G49" s="41"/>
      <c r="H49" s="41"/>
      <c r="I49" s="41"/>
      <c r="J49" s="41"/>
      <c r="K49" s="41"/>
      <c r="L49" s="147"/>
      <c r="S49" s="39"/>
      <c r="T49" s="39"/>
      <c r="U49" s="39"/>
      <c r="V49" s="39"/>
      <c r="W49" s="39"/>
      <c r="X49" s="39"/>
      <c r="Y49" s="39"/>
      <c r="Z49" s="39"/>
      <c r="AA49" s="39"/>
      <c r="AB49" s="39"/>
      <c r="AC49" s="39"/>
      <c r="AD49" s="39"/>
      <c r="AE49" s="39"/>
    </row>
    <row r="50" s="2" customFormat="1" ht="6.96" customHeight="1">
      <c r="A50" s="39"/>
      <c r="B50" s="40"/>
      <c r="C50" s="41"/>
      <c r="D50" s="41"/>
      <c r="E50" s="41"/>
      <c r="F50" s="41"/>
      <c r="G50" s="41"/>
      <c r="H50" s="41"/>
      <c r="I50" s="41"/>
      <c r="J50" s="41"/>
      <c r="K50" s="41"/>
      <c r="L50" s="147"/>
      <c r="S50" s="39"/>
      <c r="T50" s="39"/>
      <c r="U50" s="39"/>
      <c r="V50" s="39"/>
      <c r="W50" s="39"/>
      <c r="X50" s="39"/>
      <c r="Y50" s="39"/>
      <c r="Z50" s="39"/>
      <c r="AA50" s="39"/>
      <c r="AB50" s="39"/>
      <c r="AC50" s="39"/>
      <c r="AD50" s="39"/>
      <c r="AE50" s="39"/>
    </row>
    <row r="51" s="2" customFormat="1" ht="12" customHeight="1">
      <c r="A51" s="39"/>
      <c r="B51" s="40"/>
      <c r="C51" s="33" t="s">
        <v>16</v>
      </c>
      <c r="D51" s="41"/>
      <c r="E51" s="41"/>
      <c r="F51" s="41"/>
      <c r="G51" s="41"/>
      <c r="H51" s="41"/>
      <c r="I51" s="41"/>
      <c r="J51" s="41"/>
      <c r="K51" s="41"/>
      <c r="L51" s="147"/>
      <c r="S51" s="39"/>
      <c r="T51" s="39"/>
      <c r="U51" s="39"/>
      <c r="V51" s="39"/>
      <c r="W51" s="39"/>
      <c r="X51" s="39"/>
      <c r="Y51" s="39"/>
      <c r="Z51" s="39"/>
      <c r="AA51" s="39"/>
      <c r="AB51" s="39"/>
      <c r="AC51" s="39"/>
      <c r="AD51" s="39"/>
      <c r="AE51" s="39"/>
    </row>
    <row r="52" s="2" customFormat="1" ht="16.5" customHeight="1">
      <c r="A52" s="39"/>
      <c r="B52" s="40"/>
      <c r="C52" s="41"/>
      <c r="D52" s="41"/>
      <c r="E52" s="171" t="str">
        <f>E7</f>
        <v>Oprava geometrických parametrů koleje 2023 u ST Ústí nad Labem</v>
      </c>
      <c r="F52" s="33"/>
      <c r="G52" s="33"/>
      <c r="H52" s="33"/>
      <c r="I52" s="41"/>
      <c r="J52" s="41"/>
      <c r="K52" s="41"/>
      <c r="L52" s="147"/>
      <c r="S52" s="39"/>
      <c r="T52" s="39"/>
      <c r="U52" s="39"/>
      <c r="V52" s="39"/>
      <c r="W52" s="39"/>
      <c r="X52" s="39"/>
      <c r="Y52" s="39"/>
      <c r="Z52" s="39"/>
      <c r="AA52" s="39"/>
      <c r="AB52" s="39"/>
      <c r="AC52" s="39"/>
      <c r="AD52" s="39"/>
      <c r="AE52" s="39"/>
    </row>
    <row r="53" s="1" customFormat="1" ht="12" customHeight="1">
      <c r="B53" s="22"/>
      <c r="C53" s="33" t="s">
        <v>148</v>
      </c>
      <c r="D53" s="23"/>
      <c r="E53" s="23"/>
      <c r="F53" s="23"/>
      <c r="G53" s="23"/>
      <c r="H53" s="23"/>
      <c r="I53" s="23"/>
      <c r="J53" s="23"/>
      <c r="K53" s="23"/>
      <c r="L53" s="21"/>
    </row>
    <row r="54" s="1" customFormat="1" ht="16.5" customHeight="1">
      <c r="B54" s="22"/>
      <c r="C54" s="23"/>
      <c r="D54" s="23"/>
      <c r="E54" s="171" t="s">
        <v>149</v>
      </c>
      <c r="F54" s="23"/>
      <c r="G54" s="23"/>
      <c r="H54" s="23"/>
      <c r="I54" s="23"/>
      <c r="J54" s="23"/>
      <c r="K54" s="23"/>
      <c r="L54" s="21"/>
    </row>
    <row r="55" s="1" customFormat="1" ht="12" customHeight="1">
      <c r="B55" s="22"/>
      <c r="C55" s="33" t="s">
        <v>150</v>
      </c>
      <c r="D55" s="23"/>
      <c r="E55" s="23"/>
      <c r="F55" s="23"/>
      <c r="G55" s="23"/>
      <c r="H55" s="23"/>
      <c r="I55" s="23"/>
      <c r="J55" s="23"/>
      <c r="K55" s="23"/>
      <c r="L55" s="21"/>
    </row>
    <row r="56" s="2" customFormat="1" ht="16.5" customHeight="1">
      <c r="A56" s="39"/>
      <c r="B56" s="40"/>
      <c r="C56" s="41"/>
      <c r="D56" s="41"/>
      <c r="E56" s="172" t="s">
        <v>151</v>
      </c>
      <c r="F56" s="41"/>
      <c r="G56" s="41"/>
      <c r="H56" s="41"/>
      <c r="I56" s="41"/>
      <c r="J56" s="41"/>
      <c r="K56" s="41"/>
      <c r="L56" s="147"/>
      <c r="S56" s="39"/>
      <c r="T56" s="39"/>
      <c r="U56" s="39"/>
      <c r="V56" s="39"/>
      <c r="W56" s="39"/>
      <c r="X56" s="39"/>
      <c r="Y56" s="39"/>
      <c r="Z56" s="39"/>
      <c r="AA56" s="39"/>
      <c r="AB56" s="39"/>
      <c r="AC56" s="39"/>
      <c r="AD56" s="39"/>
      <c r="AE56" s="39"/>
    </row>
    <row r="57" s="2" customFormat="1" ht="12" customHeight="1">
      <c r="A57" s="39"/>
      <c r="B57" s="40"/>
      <c r="C57" s="33" t="s">
        <v>152</v>
      </c>
      <c r="D57" s="41"/>
      <c r="E57" s="41"/>
      <c r="F57" s="41"/>
      <c r="G57" s="41"/>
      <c r="H57" s="41"/>
      <c r="I57" s="41"/>
      <c r="J57" s="41"/>
      <c r="K57" s="41"/>
      <c r="L57" s="147"/>
      <c r="S57" s="39"/>
      <c r="T57" s="39"/>
      <c r="U57" s="39"/>
      <c r="V57" s="39"/>
      <c r="W57" s="39"/>
      <c r="X57" s="39"/>
      <c r="Y57" s="39"/>
      <c r="Z57" s="39"/>
      <c r="AA57" s="39"/>
      <c r="AB57" s="39"/>
      <c r="AC57" s="39"/>
      <c r="AD57" s="39"/>
      <c r="AE57" s="39"/>
    </row>
    <row r="58" s="2" customFormat="1" ht="16.5" customHeight="1">
      <c r="A58" s="39"/>
      <c r="B58" s="40"/>
      <c r="C58" s="41"/>
      <c r="D58" s="41"/>
      <c r="E58" s="70" t="str">
        <f>E13</f>
        <v>02 - SO 02 - PS Lovosice</v>
      </c>
      <c r="F58" s="41"/>
      <c r="G58" s="41"/>
      <c r="H58" s="41"/>
      <c r="I58" s="41"/>
      <c r="J58" s="41"/>
      <c r="K58" s="41"/>
      <c r="L58" s="147"/>
      <c r="S58" s="39"/>
      <c r="T58" s="39"/>
      <c r="U58" s="39"/>
      <c r="V58" s="39"/>
      <c r="W58" s="39"/>
      <c r="X58" s="39"/>
      <c r="Y58" s="39"/>
      <c r="Z58" s="39"/>
      <c r="AA58" s="39"/>
      <c r="AB58" s="39"/>
      <c r="AC58" s="39"/>
      <c r="AD58" s="39"/>
      <c r="AE58" s="39"/>
    </row>
    <row r="59" s="2" customFormat="1" ht="6.96" customHeight="1">
      <c r="A59" s="39"/>
      <c r="B59" s="40"/>
      <c r="C59" s="41"/>
      <c r="D59" s="41"/>
      <c r="E59" s="41"/>
      <c r="F59" s="41"/>
      <c r="G59" s="41"/>
      <c r="H59" s="41"/>
      <c r="I59" s="41"/>
      <c r="J59" s="41"/>
      <c r="K59" s="41"/>
      <c r="L59" s="147"/>
      <c r="S59" s="39"/>
      <c r="T59" s="39"/>
      <c r="U59" s="39"/>
      <c r="V59" s="39"/>
      <c r="W59" s="39"/>
      <c r="X59" s="39"/>
      <c r="Y59" s="39"/>
      <c r="Z59" s="39"/>
      <c r="AA59" s="39"/>
      <c r="AB59" s="39"/>
      <c r="AC59" s="39"/>
      <c r="AD59" s="39"/>
      <c r="AE59" s="39"/>
    </row>
    <row r="60" s="2" customFormat="1" ht="12" customHeight="1">
      <c r="A60" s="39"/>
      <c r="B60" s="40"/>
      <c r="C60" s="33" t="s">
        <v>21</v>
      </c>
      <c r="D60" s="41"/>
      <c r="E60" s="41"/>
      <c r="F60" s="28" t="str">
        <f>F16</f>
        <v xml:space="preserve"> </v>
      </c>
      <c r="G60" s="41"/>
      <c r="H60" s="41"/>
      <c r="I60" s="33" t="s">
        <v>23</v>
      </c>
      <c r="J60" s="73" t="str">
        <f>IF(J16="","",J16)</f>
        <v>21. 2. 2023</v>
      </c>
      <c r="K60" s="41"/>
      <c r="L60" s="147"/>
      <c r="S60" s="39"/>
      <c r="T60" s="39"/>
      <c r="U60" s="39"/>
      <c r="V60" s="39"/>
      <c r="W60" s="39"/>
      <c r="X60" s="39"/>
      <c r="Y60" s="39"/>
      <c r="Z60" s="39"/>
      <c r="AA60" s="39"/>
      <c r="AB60" s="39"/>
      <c r="AC60" s="39"/>
      <c r="AD60" s="39"/>
      <c r="AE60" s="39"/>
    </row>
    <row r="61" s="2" customFormat="1" ht="6.96" customHeight="1">
      <c r="A61" s="39"/>
      <c r="B61" s="40"/>
      <c r="C61" s="41"/>
      <c r="D61" s="41"/>
      <c r="E61" s="41"/>
      <c r="F61" s="41"/>
      <c r="G61" s="41"/>
      <c r="H61" s="41"/>
      <c r="I61" s="41"/>
      <c r="J61" s="41"/>
      <c r="K61" s="41"/>
      <c r="L61" s="147"/>
      <c r="S61" s="39"/>
      <c r="T61" s="39"/>
      <c r="U61" s="39"/>
      <c r="V61" s="39"/>
      <c r="W61" s="39"/>
      <c r="X61" s="39"/>
      <c r="Y61" s="39"/>
      <c r="Z61" s="39"/>
      <c r="AA61" s="39"/>
      <c r="AB61" s="39"/>
      <c r="AC61" s="39"/>
      <c r="AD61" s="39"/>
      <c r="AE61" s="39"/>
    </row>
    <row r="62" s="2" customFormat="1" ht="15.15" customHeight="1">
      <c r="A62" s="39"/>
      <c r="B62" s="40"/>
      <c r="C62" s="33" t="s">
        <v>25</v>
      </c>
      <c r="D62" s="41"/>
      <c r="E62" s="41"/>
      <c r="F62" s="28" t="str">
        <f>E19</f>
        <v>OŘ Ústí nad Labem</v>
      </c>
      <c r="G62" s="41"/>
      <c r="H62" s="41"/>
      <c r="I62" s="33" t="s">
        <v>31</v>
      </c>
      <c r="J62" s="37" t="str">
        <f>E25</f>
        <v xml:space="preserve"> </v>
      </c>
      <c r="K62" s="41"/>
      <c r="L62" s="147"/>
      <c r="S62" s="39"/>
      <c r="T62" s="39"/>
      <c r="U62" s="39"/>
      <c r="V62" s="39"/>
      <c r="W62" s="39"/>
      <c r="X62" s="39"/>
      <c r="Y62" s="39"/>
      <c r="Z62" s="39"/>
      <c r="AA62" s="39"/>
      <c r="AB62" s="39"/>
      <c r="AC62" s="39"/>
      <c r="AD62" s="39"/>
      <c r="AE62" s="39"/>
    </row>
    <row r="63" s="2" customFormat="1" ht="15.15" customHeight="1">
      <c r="A63" s="39"/>
      <c r="B63" s="40"/>
      <c r="C63" s="33" t="s">
        <v>29</v>
      </c>
      <c r="D63" s="41"/>
      <c r="E63" s="41"/>
      <c r="F63" s="28" t="str">
        <f>IF(E22="","",E22)</f>
        <v>Vyplň údaj</v>
      </c>
      <c r="G63" s="41"/>
      <c r="H63" s="41"/>
      <c r="I63" s="33" t="s">
        <v>33</v>
      </c>
      <c r="J63" s="37" t="str">
        <f>E28</f>
        <v>Tomáš Šrédl</v>
      </c>
      <c r="K63" s="41"/>
      <c r="L63" s="147"/>
      <c r="S63" s="39"/>
      <c r="T63" s="39"/>
      <c r="U63" s="39"/>
      <c r="V63" s="39"/>
      <c r="W63" s="39"/>
      <c r="X63" s="39"/>
      <c r="Y63" s="39"/>
      <c r="Z63" s="39"/>
      <c r="AA63" s="39"/>
      <c r="AB63" s="39"/>
      <c r="AC63" s="39"/>
      <c r="AD63" s="39"/>
      <c r="AE63" s="39"/>
    </row>
    <row r="64" s="2" customFormat="1" ht="10.32" customHeight="1">
      <c r="A64" s="39"/>
      <c r="B64" s="40"/>
      <c r="C64" s="41"/>
      <c r="D64" s="41"/>
      <c r="E64" s="41"/>
      <c r="F64" s="41"/>
      <c r="G64" s="41"/>
      <c r="H64" s="41"/>
      <c r="I64" s="41"/>
      <c r="J64" s="41"/>
      <c r="K64" s="41"/>
      <c r="L64" s="147"/>
      <c r="S64" s="39"/>
      <c r="T64" s="39"/>
      <c r="U64" s="39"/>
      <c r="V64" s="39"/>
      <c r="W64" s="39"/>
      <c r="X64" s="39"/>
      <c r="Y64" s="39"/>
      <c r="Z64" s="39"/>
      <c r="AA64" s="39"/>
      <c r="AB64" s="39"/>
      <c r="AC64" s="39"/>
      <c r="AD64" s="39"/>
      <c r="AE64" s="39"/>
    </row>
    <row r="65" s="2" customFormat="1" ht="29.28" customHeight="1">
      <c r="A65" s="39"/>
      <c r="B65" s="40"/>
      <c r="C65" s="173" t="s">
        <v>155</v>
      </c>
      <c r="D65" s="174"/>
      <c r="E65" s="174"/>
      <c r="F65" s="174"/>
      <c r="G65" s="174"/>
      <c r="H65" s="174"/>
      <c r="I65" s="174"/>
      <c r="J65" s="175" t="s">
        <v>156</v>
      </c>
      <c r="K65" s="174"/>
      <c r="L65" s="147"/>
      <c r="S65" s="39"/>
      <c r="T65" s="39"/>
      <c r="U65" s="39"/>
      <c r="V65" s="39"/>
      <c r="W65" s="39"/>
      <c r="X65" s="39"/>
      <c r="Y65" s="39"/>
      <c r="Z65" s="39"/>
      <c r="AA65" s="39"/>
      <c r="AB65" s="39"/>
      <c r="AC65" s="39"/>
      <c r="AD65" s="39"/>
      <c r="AE65" s="39"/>
    </row>
    <row r="66" s="2" customFormat="1" ht="10.32" customHeight="1">
      <c r="A66" s="39"/>
      <c r="B66" s="40"/>
      <c r="C66" s="41"/>
      <c r="D66" s="41"/>
      <c r="E66" s="41"/>
      <c r="F66" s="41"/>
      <c r="G66" s="41"/>
      <c r="H66" s="41"/>
      <c r="I66" s="41"/>
      <c r="J66" s="41"/>
      <c r="K66" s="41"/>
      <c r="L66" s="147"/>
      <c r="S66" s="39"/>
      <c r="T66" s="39"/>
      <c r="U66" s="39"/>
      <c r="V66" s="39"/>
      <c r="W66" s="39"/>
      <c r="X66" s="39"/>
      <c r="Y66" s="39"/>
      <c r="Z66" s="39"/>
      <c r="AA66" s="39"/>
      <c r="AB66" s="39"/>
      <c r="AC66" s="39"/>
      <c r="AD66" s="39"/>
      <c r="AE66" s="39"/>
    </row>
    <row r="67" s="2" customFormat="1" ht="22.8" customHeight="1">
      <c r="A67" s="39"/>
      <c r="B67" s="40"/>
      <c r="C67" s="176" t="s">
        <v>69</v>
      </c>
      <c r="D67" s="41"/>
      <c r="E67" s="41"/>
      <c r="F67" s="41"/>
      <c r="G67" s="41"/>
      <c r="H67" s="41"/>
      <c r="I67" s="41"/>
      <c r="J67" s="103">
        <f>J91</f>
        <v>0</v>
      </c>
      <c r="K67" s="41"/>
      <c r="L67" s="147"/>
      <c r="S67" s="39"/>
      <c r="T67" s="39"/>
      <c r="U67" s="39"/>
      <c r="V67" s="39"/>
      <c r="W67" s="39"/>
      <c r="X67" s="39"/>
      <c r="Y67" s="39"/>
      <c r="Z67" s="39"/>
      <c r="AA67" s="39"/>
      <c r="AB67" s="39"/>
      <c r="AC67" s="39"/>
      <c r="AD67" s="39"/>
      <c r="AE67" s="39"/>
      <c r="AU67" s="18" t="s">
        <v>157</v>
      </c>
    </row>
    <row r="68" s="2" customFormat="1" ht="21.84" customHeight="1">
      <c r="A68" s="39"/>
      <c r="B68" s="40"/>
      <c r="C68" s="41"/>
      <c r="D68" s="41"/>
      <c r="E68" s="41"/>
      <c r="F68" s="41"/>
      <c r="G68" s="41"/>
      <c r="H68" s="41"/>
      <c r="I68" s="41"/>
      <c r="J68" s="41"/>
      <c r="K68" s="41"/>
      <c r="L68" s="147"/>
      <c r="S68" s="39"/>
      <c r="T68" s="39"/>
      <c r="U68" s="39"/>
      <c r="V68" s="39"/>
      <c r="W68" s="39"/>
      <c r="X68" s="39"/>
      <c r="Y68" s="39"/>
      <c r="Z68" s="39"/>
      <c r="AA68" s="39"/>
      <c r="AB68" s="39"/>
      <c r="AC68" s="39"/>
      <c r="AD68" s="39"/>
      <c r="AE68" s="39"/>
    </row>
    <row r="69" s="2" customFormat="1" ht="6.96" customHeight="1">
      <c r="A69" s="39"/>
      <c r="B69" s="60"/>
      <c r="C69" s="61"/>
      <c r="D69" s="61"/>
      <c r="E69" s="61"/>
      <c r="F69" s="61"/>
      <c r="G69" s="61"/>
      <c r="H69" s="61"/>
      <c r="I69" s="61"/>
      <c r="J69" s="61"/>
      <c r="K69" s="61"/>
      <c r="L69" s="147"/>
      <c r="S69" s="39"/>
      <c r="T69" s="39"/>
      <c r="U69" s="39"/>
      <c r="V69" s="39"/>
      <c r="W69" s="39"/>
      <c r="X69" s="39"/>
      <c r="Y69" s="39"/>
      <c r="Z69" s="39"/>
      <c r="AA69" s="39"/>
      <c r="AB69" s="39"/>
      <c r="AC69" s="39"/>
      <c r="AD69" s="39"/>
      <c r="AE69" s="39"/>
    </row>
    <row r="73" s="2" customFormat="1" ht="6.96" customHeight="1">
      <c r="A73" s="39"/>
      <c r="B73" s="62"/>
      <c r="C73" s="63"/>
      <c r="D73" s="63"/>
      <c r="E73" s="63"/>
      <c r="F73" s="63"/>
      <c r="G73" s="63"/>
      <c r="H73" s="63"/>
      <c r="I73" s="63"/>
      <c r="J73" s="63"/>
      <c r="K73" s="63"/>
      <c r="L73" s="147"/>
      <c r="S73" s="39"/>
      <c r="T73" s="39"/>
      <c r="U73" s="39"/>
      <c r="V73" s="39"/>
      <c r="W73" s="39"/>
      <c r="X73" s="39"/>
      <c r="Y73" s="39"/>
      <c r="Z73" s="39"/>
      <c r="AA73" s="39"/>
      <c r="AB73" s="39"/>
      <c r="AC73" s="39"/>
      <c r="AD73" s="39"/>
      <c r="AE73" s="39"/>
    </row>
    <row r="74" s="2" customFormat="1" ht="24.96" customHeight="1">
      <c r="A74" s="39"/>
      <c r="B74" s="40"/>
      <c r="C74" s="24" t="s">
        <v>160</v>
      </c>
      <c r="D74" s="41"/>
      <c r="E74" s="41"/>
      <c r="F74" s="41"/>
      <c r="G74" s="41"/>
      <c r="H74" s="41"/>
      <c r="I74" s="41"/>
      <c r="J74" s="41"/>
      <c r="K74" s="41"/>
      <c r="L74" s="147"/>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47"/>
      <c r="S75" s="39"/>
      <c r="T75" s="39"/>
      <c r="U75" s="39"/>
      <c r="V75" s="39"/>
      <c r="W75" s="39"/>
      <c r="X75" s="39"/>
      <c r="Y75" s="39"/>
      <c r="Z75" s="39"/>
      <c r="AA75" s="39"/>
      <c r="AB75" s="39"/>
      <c r="AC75" s="39"/>
      <c r="AD75" s="39"/>
      <c r="AE75" s="39"/>
    </row>
    <row r="76" s="2" customFormat="1" ht="12" customHeight="1">
      <c r="A76" s="39"/>
      <c r="B76" s="40"/>
      <c r="C76" s="33" t="s">
        <v>16</v>
      </c>
      <c r="D76" s="41"/>
      <c r="E76" s="41"/>
      <c r="F76" s="41"/>
      <c r="G76" s="41"/>
      <c r="H76" s="41"/>
      <c r="I76" s="41"/>
      <c r="J76" s="41"/>
      <c r="K76" s="41"/>
      <c r="L76" s="147"/>
      <c r="S76" s="39"/>
      <c r="T76" s="39"/>
      <c r="U76" s="39"/>
      <c r="V76" s="39"/>
      <c r="W76" s="39"/>
      <c r="X76" s="39"/>
      <c r="Y76" s="39"/>
      <c r="Z76" s="39"/>
      <c r="AA76" s="39"/>
      <c r="AB76" s="39"/>
      <c r="AC76" s="39"/>
      <c r="AD76" s="39"/>
      <c r="AE76" s="39"/>
    </row>
    <row r="77" s="2" customFormat="1" ht="16.5" customHeight="1">
      <c r="A77" s="39"/>
      <c r="B77" s="40"/>
      <c r="C77" s="41"/>
      <c r="D77" s="41"/>
      <c r="E77" s="171" t="str">
        <f>E7</f>
        <v>Oprava geometrických parametrů koleje 2023 u ST Ústí nad Labem</v>
      </c>
      <c r="F77" s="33"/>
      <c r="G77" s="33"/>
      <c r="H77" s="33"/>
      <c r="I77" s="41"/>
      <c r="J77" s="41"/>
      <c r="K77" s="41"/>
      <c r="L77" s="147"/>
      <c r="S77" s="39"/>
      <c r="T77" s="39"/>
      <c r="U77" s="39"/>
      <c r="V77" s="39"/>
      <c r="W77" s="39"/>
      <c r="X77" s="39"/>
      <c r="Y77" s="39"/>
      <c r="Z77" s="39"/>
      <c r="AA77" s="39"/>
      <c r="AB77" s="39"/>
      <c r="AC77" s="39"/>
      <c r="AD77" s="39"/>
      <c r="AE77" s="39"/>
    </row>
    <row r="78" s="1" customFormat="1" ht="12" customHeight="1">
      <c r="B78" s="22"/>
      <c r="C78" s="33" t="s">
        <v>148</v>
      </c>
      <c r="D78" s="23"/>
      <c r="E78" s="23"/>
      <c r="F78" s="23"/>
      <c r="G78" s="23"/>
      <c r="H78" s="23"/>
      <c r="I78" s="23"/>
      <c r="J78" s="23"/>
      <c r="K78" s="23"/>
      <c r="L78" s="21"/>
    </row>
    <row r="79" s="1" customFormat="1" ht="16.5" customHeight="1">
      <c r="B79" s="22"/>
      <c r="C79" s="23"/>
      <c r="D79" s="23"/>
      <c r="E79" s="171" t="s">
        <v>149</v>
      </c>
      <c r="F79" s="23"/>
      <c r="G79" s="23"/>
      <c r="H79" s="23"/>
      <c r="I79" s="23"/>
      <c r="J79" s="23"/>
      <c r="K79" s="23"/>
      <c r="L79" s="21"/>
    </row>
    <row r="80" s="1" customFormat="1" ht="12" customHeight="1">
      <c r="B80" s="22"/>
      <c r="C80" s="33" t="s">
        <v>150</v>
      </c>
      <c r="D80" s="23"/>
      <c r="E80" s="23"/>
      <c r="F80" s="23"/>
      <c r="G80" s="23"/>
      <c r="H80" s="23"/>
      <c r="I80" s="23"/>
      <c r="J80" s="23"/>
      <c r="K80" s="23"/>
      <c r="L80" s="21"/>
    </row>
    <row r="81" s="2" customFormat="1" ht="16.5" customHeight="1">
      <c r="A81" s="39"/>
      <c r="B81" s="40"/>
      <c r="C81" s="41"/>
      <c r="D81" s="41"/>
      <c r="E81" s="172" t="s">
        <v>151</v>
      </c>
      <c r="F81" s="41"/>
      <c r="G81" s="41"/>
      <c r="H81" s="41"/>
      <c r="I81" s="41"/>
      <c r="J81" s="41"/>
      <c r="K81" s="41"/>
      <c r="L81" s="147"/>
      <c r="S81" s="39"/>
      <c r="T81" s="39"/>
      <c r="U81" s="39"/>
      <c r="V81" s="39"/>
      <c r="W81" s="39"/>
      <c r="X81" s="39"/>
      <c r="Y81" s="39"/>
      <c r="Z81" s="39"/>
      <c r="AA81" s="39"/>
      <c r="AB81" s="39"/>
      <c r="AC81" s="39"/>
      <c r="AD81" s="39"/>
      <c r="AE81" s="39"/>
    </row>
    <row r="82" s="2" customFormat="1" ht="12" customHeight="1">
      <c r="A82" s="39"/>
      <c r="B82" s="40"/>
      <c r="C82" s="33" t="s">
        <v>152</v>
      </c>
      <c r="D82" s="41"/>
      <c r="E82" s="41"/>
      <c r="F82" s="41"/>
      <c r="G82" s="41"/>
      <c r="H82" s="41"/>
      <c r="I82" s="41"/>
      <c r="J82" s="41"/>
      <c r="K82" s="41"/>
      <c r="L82" s="147"/>
      <c r="S82" s="39"/>
      <c r="T82" s="39"/>
      <c r="U82" s="39"/>
      <c r="V82" s="39"/>
      <c r="W82" s="39"/>
      <c r="X82" s="39"/>
      <c r="Y82" s="39"/>
      <c r="Z82" s="39"/>
      <c r="AA82" s="39"/>
      <c r="AB82" s="39"/>
      <c r="AC82" s="39"/>
      <c r="AD82" s="39"/>
      <c r="AE82" s="39"/>
    </row>
    <row r="83" s="2" customFormat="1" ht="16.5" customHeight="1">
      <c r="A83" s="39"/>
      <c r="B83" s="40"/>
      <c r="C83" s="41"/>
      <c r="D83" s="41"/>
      <c r="E83" s="70" t="str">
        <f>E13</f>
        <v>02 - SO 02 - PS Lovosice</v>
      </c>
      <c r="F83" s="41"/>
      <c r="G83" s="41"/>
      <c r="H83" s="41"/>
      <c r="I83" s="41"/>
      <c r="J83" s="41"/>
      <c r="K83" s="41"/>
      <c r="L83" s="147"/>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47"/>
      <c r="S84" s="39"/>
      <c r="T84" s="39"/>
      <c r="U84" s="39"/>
      <c r="V84" s="39"/>
      <c r="W84" s="39"/>
      <c r="X84" s="39"/>
      <c r="Y84" s="39"/>
      <c r="Z84" s="39"/>
      <c r="AA84" s="39"/>
      <c r="AB84" s="39"/>
      <c r="AC84" s="39"/>
      <c r="AD84" s="39"/>
      <c r="AE84" s="39"/>
    </row>
    <row r="85" s="2" customFormat="1" ht="12" customHeight="1">
      <c r="A85" s="39"/>
      <c r="B85" s="40"/>
      <c r="C85" s="33" t="s">
        <v>21</v>
      </c>
      <c r="D85" s="41"/>
      <c r="E85" s="41"/>
      <c r="F85" s="28" t="str">
        <f>F16</f>
        <v xml:space="preserve"> </v>
      </c>
      <c r="G85" s="41"/>
      <c r="H85" s="41"/>
      <c r="I85" s="33" t="s">
        <v>23</v>
      </c>
      <c r="J85" s="73" t="str">
        <f>IF(J16="","",J16)</f>
        <v>21. 2. 2023</v>
      </c>
      <c r="K85" s="41"/>
      <c r="L85" s="147"/>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41"/>
      <c r="J86" s="41"/>
      <c r="K86" s="41"/>
      <c r="L86" s="147"/>
      <c r="S86" s="39"/>
      <c r="T86" s="39"/>
      <c r="U86" s="39"/>
      <c r="V86" s="39"/>
      <c r="W86" s="39"/>
      <c r="X86" s="39"/>
      <c r="Y86" s="39"/>
      <c r="Z86" s="39"/>
      <c r="AA86" s="39"/>
      <c r="AB86" s="39"/>
      <c r="AC86" s="39"/>
      <c r="AD86" s="39"/>
      <c r="AE86" s="39"/>
    </row>
    <row r="87" s="2" customFormat="1" ht="15.15" customHeight="1">
      <c r="A87" s="39"/>
      <c r="B87" s="40"/>
      <c r="C87" s="33" t="s">
        <v>25</v>
      </c>
      <c r="D87" s="41"/>
      <c r="E87" s="41"/>
      <c r="F87" s="28" t="str">
        <f>E19</f>
        <v>OŘ Ústí nad Labem</v>
      </c>
      <c r="G87" s="41"/>
      <c r="H87" s="41"/>
      <c r="I87" s="33" t="s">
        <v>31</v>
      </c>
      <c r="J87" s="37" t="str">
        <f>E25</f>
        <v xml:space="preserve"> </v>
      </c>
      <c r="K87" s="41"/>
      <c r="L87" s="147"/>
      <c r="S87" s="39"/>
      <c r="T87" s="39"/>
      <c r="U87" s="39"/>
      <c r="V87" s="39"/>
      <c r="W87" s="39"/>
      <c r="X87" s="39"/>
      <c r="Y87" s="39"/>
      <c r="Z87" s="39"/>
      <c r="AA87" s="39"/>
      <c r="AB87" s="39"/>
      <c r="AC87" s="39"/>
      <c r="AD87" s="39"/>
      <c r="AE87" s="39"/>
    </row>
    <row r="88" s="2" customFormat="1" ht="15.15" customHeight="1">
      <c r="A88" s="39"/>
      <c r="B88" s="40"/>
      <c r="C88" s="33" t="s">
        <v>29</v>
      </c>
      <c r="D88" s="41"/>
      <c r="E88" s="41"/>
      <c r="F88" s="28" t="str">
        <f>IF(E22="","",E22)</f>
        <v>Vyplň údaj</v>
      </c>
      <c r="G88" s="41"/>
      <c r="H88" s="41"/>
      <c r="I88" s="33" t="s">
        <v>33</v>
      </c>
      <c r="J88" s="37" t="str">
        <f>E28</f>
        <v>Tomáš Šrédl</v>
      </c>
      <c r="K88" s="41"/>
      <c r="L88" s="147"/>
      <c r="S88" s="39"/>
      <c r="T88" s="39"/>
      <c r="U88" s="39"/>
      <c r="V88" s="39"/>
      <c r="W88" s="39"/>
      <c r="X88" s="39"/>
      <c r="Y88" s="39"/>
      <c r="Z88" s="39"/>
      <c r="AA88" s="39"/>
      <c r="AB88" s="39"/>
      <c r="AC88" s="39"/>
      <c r="AD88" s="39"/>
      <c r="AE88" s="39"/>
    </row>
    <row r="89" s="2" customFormat="1" ht="10.32" customHeight="1">
      <c r="A89" s="39"/>
      <c r="B89" s="40"/>
      <c r="C89" s="41"/>
      <c r="D89" s="41"/>
      <c r="E89" s="41"/>
      <c r="F89" s="41"/>
      <c r="G89" s="41"/>
      <c r="H89" s="41"/>
      <c r="I89" s="41"/>
      <c r="J89" s="41"/>
      <c r="K89" s="41"/>
      <c r="L89" s="147"/>
      <c r="S89" s="39"/>
      <c r="T89" s="39"/>
      <c r="U89" s="39"/>
      <c r="V89" s="39"/>
      <c r="W89" s="39"/>
      <c r="X89" s="39"/>
      <c r="Y89" s="39"/>
      <c r="Z89" s="39"/>
      <c r="AA89" s="39"/>
      <c r="AB89" s="39"/>
      <c r="AC89" s="39"/>
      <c r="AD89" s="39"/>
      <c r="AE89" s="39"/>
    </row>
    <row r="90" s="11" customFormat="1" ht="29.28" customHeight="1">
      <c r="A90" s="188"/>
      <c r="B90" s="189"/>
      <c r="C90" s="190" t="s">
        <v>161</v>
      </c>
      <c r="D90" s="191" t="s">
        <v>56</v>
      </c>
      <c r="E90" s="191" t="s">
        <v>52</v>
      </c>
      <c r="F90" s="191" t="s">
        <v>53</v>
      </c>
      <c r="G90" s="191" t="s">
        <v>162</v>
      </c>
      <c r="H90" s="191" t="s">
        <v>163</v>
      </c>
      <c r="I90" s="191" t="s">
        <v>164</v>
      </c>
      <c r="J90" s="191" t="s">
        <v>156</v>
      </c>
      <c r="K90" s="192" t="s">
        <v>165</v>
      </c>
      <c r="L90" s="193"/>
      <c r="M90" s="93" t="s">
        <v>19</v>
      </c>
      <c r="N90" s="94" t="s">
        <v>41</v>
      </c>
      <c r="O90" s="94" t="s">
        <v>166</v>
      </c>
      <c r="P90" s="94" t="s">
        <v>167</v>
      </c>
      <c r="Q90" s="94" t="s">
        <v>168</v>
      </c>
      <c r="R90" s="94" t="s">
        <v>169</v>
      </c>
      <c r="S90" s="94" t="s">
        <v>170</v>
      </c>
      <c r="T90" s="95" t="s">
        <v>171</v>
      </c>
      <c r="U90" s="188"/>
      <c r="V90" s="188"/>
      <c r="W90" s="188"/>
      <c r="X90" s="188"/>
      <c r="Y90" s="188"/>
      <c r="Z90" s="188"/>
      <c r="AA90" s="188"/>
      <c r="AB90" s="188"/>
      <c r="AC90" s="188"/>
      <c r="AD90" s="188"/>
      <c r="AE90" s="188"/>
    </row>
    <row r="91" s="2" customFormat="1" ht="22.8" customHeight="1">
      <c r="A91" s="39"/>
      <c r="B91" s="40"/>
      <c r="C91" s="100" t="s">
        <v>172</v>
      </c>
      <c r="D91" s="41"/>
      <c r="E91" s="41"/>
      <c r="F91" s="41"/>
      <c r="G91" s="41"/>
      <c r="H91" s="41"/>
      <c r="I91" s="41"/>
      <c r="J91" s="194">
        <f>BK91</f>
        <v>0</v>
      </c>
      <c r="K91" s="41"/>
      <c r="L91" s="45"/>
      <c r="M91" s="96"/>
      <c r="N91" s="195"/>
      <c r="O91" s="97"/>
      <c r="P91" s="196">
        <f>SUM(P92:P106)</f>
        <v>0</v>
      </c>
      <c r="Q91" s="97"/>
      <c r="R91" s="196">
        <f>SUM(R92:R106)</f>
        <v>475.19999999999999</v>
      </c>
      <c r="S91" s="97"/>
      <c r="T91" s="197">
        <f>SUM(T92:T106)</f>
        <v>0</v>
      </c>
      <c r="U91" s="39"/>
      <c r="V91" s="39"/>
      <c r="W91" s="39"/>
      <c r="X91" s="39"/>
      <c r="Y91" s="39"/>
      <c r="Z91" s="39"/>
      <c r="AA91" s="39"/>
      <c r="AB91" s="39"/>
      <c r="AC91" s="39"/>
      <c r="AD91" s="39"/>
      <c r="AE91" s="39"/>
      <c r="AT91" s="18" t="s">
        <v>70</v>
      </c>
      <c r="AU91" s="18" t="s">
        <v>157</v>
      </c>
      <c r="BK91" s="198">
        <f>SUM(BK92:BK106)</f>
        <v>0</v>
      </c>
    </row>
    <row r="92" s="2" customFormat="1" ht="37.8" customHeight="1">
      <c r="A92" s="39"/>
      <c r="B92" s="40"/>
      <c r="C92" s="215" t="s">
        <v>78</v>
      </c>
      <c r="D92" s="215" t="s">
        <v>178</v>
      </c>
      <c r="E92" s="216" t="s">
        <v>179</v>
      </c>
      <c r="F92" s="217" t="s">
        <v>180</v>
      </c>
      <c r="G92" s="218" t="s">
        <v>181</v>
      </c>
      <c r="H92" s="219">
        <v>3.3500000000000001</v>
      </c>
      <c r="I92" s="220"/>
      <c r="J92" s="221">
        <f>ROUND(I92*H92,2)</f>
        <v>0</v>
      </c>
      <c r="K92" s="217" t="s">
        <v>182</v>
      </c>
      <c r="L92" s="45"/>
      <c r="M92" s="222" t="s">
        <v>19</v>
      </c>
      <c r="N92" s="223" t="s">
        <v>42</v>
      </c>
      <c r="O92" s="85"/>
      <c r="P92" s="224">
        <f>O92*H92</f>
        <v>0</v>
      </c>
      <c r="Q92" s="224">
        <v>0</v>
      </c>
      <c r="R92" s="224">
        <f>Q92*H92</f>
        <v>0</v>
      </c>
      <c r="S92" s="224">
        <v>0</v>
      </c>
      <c r="T92" s="225">
        <f>S92*H92</f>
        <v>0</v>
      </c>
      <c r="U92" s="39"/>
      <c r="V92" s="39"/>
      <c r="W92" s="39"/>
      <c r="X92" s="39"/>
      <c r="Y92" s="39"/>
      <c r="Z92" s="39"/>
      <c r="AA92" s="39"/>
      <c r="AB92" s="39"/>
      <c r="AC92" s="39"/>
      <c r="AD92" s="39"/>
      <c r="AE92" s="39"/>
      <c r="AR92" s="226" t="s">
        <v>118</v>
      </c>
      <c r="AT92" s="226" t="s">
        <v>178</v>
      </c>
      <c r="AU92" s="226" t="s">
        <v>71</v>
      </c>
      <c r="AY92" s="18" t="s">
        <v>175</v>
      </c>
      <c r="BE92" s="227">
        <f>IF(N92="základní",J92,0)</f>
        <v>0</v>
      </c>
      <c r="BF92" s="227">
        <f>IF(N92="snížená",J92,0)</f>
        <v>0</v>
      </c>
      <c r="BG92" s="227">
        <f>IF(N92="zákl. přenesená",J92,0)</f>
        <v>0</v>
      </c>
      <c r="BH92" s="227">
        <f>IF(N92="sníž. přenesená",J92,0)</f>
        <v>0</v>
      </c>
      <c r="BI92" s="227">
        <f>IF(N92="nulová",J92,0)</f>
        <v>0</v>
      </c>
      <c r="BJ92" s="18" t="s">
        <v>78</v>
      </c>
      <c r="BK92" s="227">
        <f>ROUND(I92*H92,2)</f>
        <v>0</v>
      </c>
      <c r="BL92" s="18" t="s">
        <v>118</v>
      </c>
      <c r="BM92" s="226" t="s">
        <v>273</v>
      </c>
    </row>
    <row r="93" s="13" customFormat="1">
      <c r="A93" s="13"/>
      <c r="B93" s="228"/>
      <c r="C93" s="229"/>
      <c r="D93" s="230" t="s">
        <v>184</v>
      </c>
      <c r="E93" s="231" t="s">
        <v>19</v>
      </c>
      <c r="F93" s="232" t="s">
        <v>274</v>
      </c>
      <c r="G93" s="229"/>
      <c r="H93" s="233">
        <v>0.75</v>
      </c>
      <c r="I93" s="234"/>
      <c r="J93" s="229"/>
      <c r="K93" s="229"/>
      <c r="L93" s="235"/>
      <c r="M93" s="236"/>
      <c r="N93" s="237"/>
      <c r="O93" s="237"/>
      <c r="P93" s="237"/>
      <c r="Q93" s="237"/>
      <c r="R93" s="237"/>
      <c r="S93" s="237"/>
      <c r="T93" s="238"/>
      <c r="U93" s="13"/>
      <c r="V93" s="13"/>
      <c r="W93" s="13"/>
      <c r="X93" s="13"/>
      <c r="Y93" s="13"/>
      <c r="Z93" s="13"/>
      <c r="AA93" s="13"/>
      <c r="AB93" s="13"/>
      <c r="AC93" s="13"/>
      <c r="AD93" s="13"/>
      <c r="AE93" s="13"/>
      <c r="AT93" s="239" t="s">
        <v>184</v>
      </c>
      <c r="AU93" s="239" t="s">
        <v>71</v>
      </c>
      <c r="AV93" s="13" t="s">
        <v>80</v>
      </c>
      <c r="AW93" s="13" t="s">
        <v>32</v>
      </c>
      <c r="AX93" s="13" t="s">
        <v>71</v>
      </c>
      <c r="AY93" s="239" t="s">
        <v>175</v>
      </c>
    </row>
    <row r="94" s="13" customFormat="1">
      <c r="A94" s="13"/>
      <c r="B94" s="228"/>
      <c r="C94" s="229"/>
      <c r="D94" s="230" t="s">
        <v>184</v>
      </c>
      <c r="E94" s="231" t="s">
        <v>19</v>
      </c>
      <c r="F94" s="232" t="s">
        <v>275</v>
      </c>
      <c r="G94" s="229"/>
      <c r="H94" s="233">
        <v>1.1000000000000001</v>
      </c>
      <c r="I94" s="234"/>
      <c r="J94" s="229"/>
      <c r="K94" s="229"/>
      <c r="L94" s="235"/>
      <c r="M94" s="236"/>
      <c r="N94" s="237"/>
      <c r="O94" s="237"/>
      <c r="P94" s="237"/>
      <c r="Q94" s="237"/>
      <c r="R94" s="237"/>
      <c r="S94" s="237"/>
      <c r="T94" s="238"/>
      <c r="U94" s="13"/>
      <c r="V94" s="13"/>
      <c r="W94" s="13"/>
      <c r="X94" s="13"/>
      <c r="Y94" s="13"/>
      <c r="Z94" s="13"/>
      <c r="AA94" s="13"/>
      <c r="AB94" s="13"/>
      <c r="AC94" s="13"/>
      <c r="AD94" s="13"/>
      <c r="AE94" s="13"/>
      <c r="AT94" s="239" t="s">
        <v>184</v>
      </c>
      <c r="AU94" s="239" t="s">
        <v>71</v>
      </c>
      <c r="AV94" s="13" t="s">
        <v>80</v>
      </c>
      <c r="AW94" s="13" t="s">
        <v>32</v>
      </c>
      <c r="AX94" s="13" t="s">
        <v>71</v>
      </c>
      <c r="AY94" s="239" t="s">
        <v>175</v>
      </c>
    </row>
    <row r="95" s="13" customFormat="1">
      <c r="A95" s="13"/>
      <c r="B95" s="228"/>
      <c r="C95" s="229"/>
      <c r="D95" s="230" t="s">
        <v>184</v>
      </c>
      <c r="E95" s="231" t="s">
        <v>19</v>
      </c>
      <c r="F95" s="232" t="s">
        <v>276</v>
      </c>
      <c r="G95" s="229"/>
      <c r="H95" s="233">
        <v>1.5</v>
      </c>
      <c r="I95" s="234"/>
      <c r="J95" s="229"/>
      <c r="K95" s="229"/>
      <c r="L95" s="235"/>
      <c r="M95" s="236"/>
      <c r="N95" s="237"/>
      <c r="O95" s="237"/>
      <c r="P95" s="237"/>
      <c r="Q95" s="237"/>
      <c r="R95" s="237"/>
      <c r="S95" s="237"/>
      <c r="T95" s="238"/>
      <c r="U95" s="13"/>
      <c r="V95" s="13"/>
      <c r="W95" s="13"/>
      <c r="X95" s="13"/>
      <c r="Y95" s="13"/>
      <c r="Z95" s="13"/>
      <c r="AA95" s="13"/>
      <c r="AB95" s="13"/>
      <c r="AC95" s="13"/>
      <c r="AD95" s="13"/>
      <c r="AE95" s="13"/>
      <c r="AT95" s="239" t="s">
        <v>184</v>
      </c>
      <c r="AU95" s="239" t="s">
        <v>71</v>
      </c>
      <c r="AV95" s="13" t="s">
        <v>80</v>
      </c>
      <c r="AW95" s="13" t="s">
        <v>32</v>
      </c>
      <c r="AX95" s="13" t="s">
        <v>71</v>
      </c>
      <c r="AY95" s="239" t="s">
        <v>175</v>
      </c>
    </row>
    <row r="96" s="14" customFormat="1">
      <c r="A96" s="14"/>
      <c r="B96" s="240"/>
      <c r="C96" s="241"/>
      <c r="D96" s="230" t="s">
        <v>184</v>
      </c>
      <c r="E96" s="242" t="s">
        <v>19</v>
      </c>
      <c r="F96" s="243" t="s">
        <v>190</v>
      </c>
      <c r="G96" s="241"/>
      <c r="H96" s="244">
        <v>3.3500000000000001</v>
      </c>
      <c r="I96" s="245"/>
      <c r="J96" s="241"/>
      <c r="K96" s="241"/>
      <c r="L96" s="246"/>
      <c r="M96" s="247"/>
      <c r="N96" s="248"/>
      <c r="O96" s="248"/>
      <c r="P96" s="248"/>
      <c r="Q96" s="248"/>
      <c r="R96" s="248"/>
      <c r="S96" s="248"/>
      <c r="T96" s="249"/>
      <c r="U96" s="14"/>
      <c r="V96" s="14"/>
      <c r="W96" s="14"/>
      <c r="X96" s="14"/>
      <c r="Y96" s="14"/>
      <c r="Z96" s="14"/>
      <c r="AA96" s="14"/>
      <c r="AB96" s="14"/>
      <c r="AC96" s="14"/>
      <c r="AD96" s="14"/>
      <c r="AE96" s="14"/>
      <c r="AT96" s="250" t="s">
        <v>184</v>
      </c>
      <c r="AU96" s="250" t="s">
        <v>71</v>
      </c>
      <c r="AV96" s="14" t="s">
        <v>118</v>
      </c>
      <c r="AW96" s="14" t="s">
        <v>32</v>
      </c>
      <c r="AX96" s="14" t="s">
        <v>78</v>
      </c>
      <c r="AY96" s="250" t="s">
        <v>175</v>
      </c>
    </row>
    <row r="97" s="2" customFormat="1" ht="37.8" customHeight="1">
      <c r="A97" s="39"/>
      <c r="B97" s="40"/>
      <c r="C97" s="215" t="s">
        <v>214</v>
      </c>
      <c r="D97" s="215" t="s">
        <v>178</v>
      </c>
      <c r="E97" s="216" t="s">
        <v>277</v>
      </c>
      <c r="F97" s="217" t="s">
        <v>278</v>
      </c>
      <c r="G97" s="218" t="s">
        <v>244</v>
      </c>
      <c r="H97" s="219">
        <v>40</v>
      </c>
      <c r="I97" s="220"/>
      <c r="J97" s="221">
        <f>ROUND(I97*H97,2)</f>
        <v>0</v>
      </c>
      <c r="K97" s="217" t="s">
        <v>182</v>
      </c>
      <c r="L97" s="45"/>
      <c r="M97" s="222" t="s">
        <v>19</v>
      </c>
      <c r="N97" s="223" t="s">
        <v>42</v>
      </c>
      <c r="O97" s="85"/>
      <c r="P97" s="224">
        <f>O97*H97</f>
        <v>0</v>
      </c>
      <c r="Q97" s="224">
        <v>0</v>
      </c>
      <c r="R97" s="224">
        <f>Q97*H97</f>
        <v>0</v>
      </c>
      <c r="S97" s="224">
        <v>0</v>
      </c>
      <c r="T97" s="225">
        <f>S97*H97</f>
        <v>0</v>
      </c>
      <c r="U97" s="39"/>
      <c r="V97" s="39"/>
      <c r="W97" s="39"/>
      <c r="X97" s="39"/>
      <c r="Y97" s="39"/>
      <c r="Z97" s="39"/>
      <c r="AA97" s="39"/>
      <c r="AB97" s="39"/>
      <c r="AC97" s="39"/>
      <c r="AD97" s="39"/>
      <c r="AE97" s="39"/>
      <c r="AR97" s="226" t="s">
        <v>118</v>
      </c>
      <c r="AT97" s="226" t="s">
        <v>178</v>
      </c>
      <c r="AU97" s="226" t="s">
        <v>71</v>
      </c>
      <c r="AY97" s="18" t="s">
        <v>175</v>
      </c>
      <c r="BE97" s="227">
        <f>IF(N97="základní",J97,0)</f>
        <v>0</v>
      </c>
      <c r="BF97" s="227">
        <f>IF(N97="snížená",J97,0)</f>
        <v>0</v>
      </c>
      <c r="BG97" s="227">
        <f>IF(N97="zákl. přenesená",J97,0)</f>
        <v>0</v>
      </c>
      <c r="BH97" s="227">
        <f>IF(N97="sníž. přenesená",J97,0)</f>
        <v>0</v>
      </c>
      <c r="BI97" s="227">
        <f>IF(N97="nulová",J97,0)</f>
        <v>0</v>
      </c>
      <c r="BJ97" s="18" t="s">
        <v>78</v>
      </c>
      <c r="BK97" s="227">
        <f>ROUND(I97*H97,2)</f>
        <v>0</v>
      </c>
      <c r="BL97" s="18" t="s">
        <v>118</v>
      </c>
      <c r="BM97" s="226" t="s">
        <v>279</v>
      </c>
    </row>
    <row r="98" s="15" customFormat="1">
      <c r="A98" s="15"/>
      <c r="B98" s="261"/>
      <c r="C98" s="262"/>
      <c r="D98" s="230" t="s">
        <v>184</v>
      </c>
      <c r="E98" s="263" t="s">
        <v>19</v>
      </c>
      <c r="F98" s="264" t="s">
        <v>280</v>
      </c>
      <c r="G98" s="262"/>
      <c r="H98" s="263" t="s">
        <v>19</v>
      </c>
      <c r="I98" s="265"/>
      <c r="J98" s="262"/>
      <c r="K98" s="262"/>
      <c r="L98" s="266"/>
      <c r="M98" s="267"/>
      <c r="N98" s="268"/>
      <c r="O98" s="268"/>
      <c r="P98" s="268"/>
      <c r="Q98" s="268"/>
      <c r="R98" s="268"/>
      <c r="S98" s="268"/>
      <c r="T98" s="269"/>
      <c r="U98" s="15"/>
      <c r="V98" s="15"/>
      <c r="W98" s="15"/>
      <c r="X98" s="15"/>
      <c r="Y98" s="15"/>
      <c r="Z98" s="15"/>
      <c r="AA98" s="15"/>
      <c r="AB98" s="15"/>
      <c r="AC98" s="15"/>
      <c r="AD98" s="15"/>
      <c r="AE98" s="15"/>
      <c r="AT98" s="270" t="s">
        <v>184</v>
      </c>
      <c r="AU98" s="270" t="s">
        <v>71</v>
      </c>
      <c r="AV98" s="15" t="s">
        <v>78</v>
      </c>
      <c r="AW98" s="15" t="s">
        <v>32</v>
      </c>
      <c r="AX98" s="15" t="s">
        <v>71</v>
      </c>
      <c r="AY98" s="270" t="s">
        <v>175</v>
      </c>
    </row>
    <row r="99" s="13" customFormat="1">
      <c r="A99" s="13"/>
      <c r="B99" s="228"/>
      <c r="C99" s="229"/>
      <c r="D99" s="230" t="s">
        <v>184</v>
      </c>
      <c r="E99" s="231" t="s">
        <v>19</v>
      </c>
      <c r="F99" s="232" t="s">
        <v>281</v>
      </c>
      <c r="G99" s="229"/>
      <c r="H99" s="233">
        <v>40</v>
      </c>
      <c r="I99" s="234"/>
      <c r="J99" s="229"/>
      <c r="K99" s="229"/>
      <c r="L99" s="235"/>
      <c r="M99" s="236"/>
      <c r="N99" s="237"/>
      <c r="O99" s="237"/>
      <c r="P99" s="237"/>
      <c r="Q99" s="237"/>
      <c r="R99" s="237"/>
      <c r="S99" s="237"/>
      <c r="T99" s="238"/>
      <c r="U99" s="13"/>
      <c r="V99" s="13"/>
      <c r="W99" s="13"/>
      <c r="X99" s="13"/>
      <c r="Y99" s="13"/>
      <c r="Z99" s="13"/>
      <c r="AA99" s="13"/>
      <c r="AB99" s="13"/>
      <c r="AC99" s="13"/>
      <c r="AD99" s="13"/>
      <c r="AE99" s="13"/>
      <c r="AT99" s="239" t="s">
        <v>184</v>
      </c>
      <c r="AU99" s="239" t="s">
        <v>71</v>
      </c>
      <c r="AV99" s="13" t="s">
        <v>80</v>
      </c>
      <c r="AW99" s="13" t="s">
        <v>32</v>
      </c>
      <c r="AX99" s="13" t="s">
        <v>78</v>
      </c>
      <c r="AY99" s="239" t="s">
        <v>175</v>
      </c>
    </row>
    <row r="100" s="2" customFormat="1" ht="24.15" customHeight="1">
      <c r="A100" s="39"/>
      <c r="B100" s="40"/>
      <c r="C100" s="215" t="s">
        <v>80</v>
      </c>
      <c r="D100" s="215" t="s">
        <v>178</v>
      </c>
      <c r="E100" s="216" t="s">
        <v>191</v>
      </c>
      <c r="F100" s="217" t="s">
        <v>192</v>
      </c>
      <c r="G100" s="218" t="s">
        <v>181</v>
      </c>
      <c r="H100" s="219">
        <v>1.8500000000000001</v>
      </c>
      <c r="I100" s="220"/>
      <c r="J100" s="221">
        <f>ROUND(I100*H100,2)</f>
        <v>0</v>
      </c>
      <c r="K100" s="217" t="s">
        <v>182</v>
      </c>
      <c r="L100" s="45"/>
      <c r="M100" s="222" t="s">
        <v>19</v>
      </c>
      <c r="N100" s="223" t="s">
        <v>42</v>
      </c>
      <c r="O100" s="85"/>
      <c r="P100" s="224">
        <f>O100*H100</f>
        <v>0</v>
      </c>
      <c r="Q100" s="224">
        <v>0</v>
      </c>
      <c r="R100" s="224">
        <f>Q100*H100</f>
        <v>0</v>
      </c>
      <c r="S100" s="224">
        <v>0</v>
      </c>
      <c r="T100" s="225">
        <f>S100*H100</f>
        <v>0</v>
      </c>
      <c r="U100" s="39"/>
      <c r="V100" s="39"/>
      <c r="W100" s="39"/>
      <c r="X100" s="39"/>
      <c r="Y100" s="39"/>
      <c r="Z100" s="39"/>
      <c r="AA100" s="39"/>
      <c r="AB100" s="39"/>
      <c r="AC100" s="39"/>
      <c r="AD100" s="39"/>
      <c r="AE100" s="39"/>
      <c r="AR100" s="226" t="s">
        <v>118</v>
      </c>
      <c r="AT100" s="226" t="s">
        <v>178</v>
      </c>
      <c r="AU100" s="226" t="s">
        <v>71</v>
      </c>
      <c r="AY100" s="18" t="s">
        <v>175</v>
      </c>
      <c r="BE100" s="227">
        <f>IF(N100="základní",J100,0)</f>
        <v>0</v>
      </c>
      <c r="BF100" s="227">
        <f>IF(N100="snížená",J100,0)</f>
        <v>0</v>
      </c>
      <c r="BG100" s="227">
        <f>IF(N100="zákl. přenesená",J100,0)</f>
        <v>0</v>
      </c>
      <c r="BH100" s="227">
        <f>IF(N100="sníž. přenesená",J100,0)</f>
        <v>0</v>
      </c>
      <c r="BI100" s="227">
        <f>IF(N100="nulová",J100,0)</f>
        <v>0</v>
      </c>
      <c r="BJ100" s="18" t="s">
        <v>78</v>
      </c>
      <c r="BK100" s="227">
        <f>ROUND(I100*H100,2)</f>
        <v>0</v>
      </c>
      <c r="BL100" s="18" t="s">
        <v>118</v>
      </c>
      <c r="BM100" s="226" t="s">
        <v>282</v>
      </c>
    </row>
    <row r="101" s="2" customFormat="1" ht="37.8" customHeight="1">
      <c r="A101" s="39"/>
      <c r="B101" s="40"/>
      <c r="C101" s="215" t="s">
        <v>87</v>
      </c>
      <c r="D101" s="215" t="s">
        <v>178</v>
      </c>
      <c r="E101" s="216" t="s">
        <v>194</v>
      </c>
      <c r="F101" s="217" t="s">
        <v>195</v>
      </c>
      <c r="G101" s="218" t="s">
        <v>196</v>
      </c>
      <c r="H101" s="219">
        <v>297</v>
      </c>
      <c r="I101" s="220"/>
      <c r="J101" s="221">
        <f>ROUND(I101*H101,2)</f>
        <v>0</v>
      </c>
      <c r="K101" s="217" t="s">
        <v>182</v>
      </c>
      <c r="L101" s="45"/>
      <c r="M101" s="222" t="s">
        <v>19</v>
      </c>
      <c r="N101" s="223" t="s">
        <v>42</v>
      </c>
      <c r="O101" s="85"/>
      <c r="P101" s="224">
        <f>O101*H101</f>
        <v>0</v>
      </c>
      <c r="Q101" s="224">
        <v>0</v>
      </c>
      <c r="R101" s="224">
        <f>Q101*H101</f>
        <v>0</v>
      </c>
      <c r="S101" s="224">
        <v>0</v>
      </c>
      <c r="T101" s="225">
        <f>S101*H101</f>
        <v>0</v>
      </c>
      <c r="U101" s="39"/>
      <c r="V101" s="39"/>
      <c r="W101" s="39"/>
      <c r="X101" s="39"/>
      <c r="Y101" s="39"/>
      <c r="Z101" s="39"/>
      <c r="AA101" s="39"/>
      <c r="AB101" s="39"/>
      <c r="AC101" s="39"/>
      <c r="AD101" s="39"/>
      <c r="AE101" s="39"/>
      <c r="AR101" s="226" t="s">
        <v>118</v>
      </c>
      <c r="AT101" s="226" t="s">
        <v>178</v>
      </c>
      <c r="AU101" s="226" t="s">
        <v>71</v>
      </c>
      <c r="AY101" s="18" t="s">
        <v>175</v>
      </c>
      <c r="BE101" s="227">
        <f>IF(N101="základní",J101,0)</f>
        <v>0</v>
      </c>
      <c r="BF101" s="227">
        <f>IF(N101="snížená",J101,0)</f>
        <v>0</v>
      </c>
      <c r="BG101" s="227">
        <f>IF(N101="zákl. přenesená",J101,0)</f>
        <v>0</v>
      </c>
      <c r="BH101" s="227">
        <f>IF(N101="sníž. přenesená",J101,0)</f>
        <v>0</v>
      </c>
      <c r="BI101" s="227">
        <f>IF(N101="nulová",J101,0)</f>
        <v>0</v>
      </c>
      <c r="BJ101" s="18" t="s">
        <v>78</v>
      </c>
      <c r="BK101" s="227">
        <f>ROUND(I101*H101,2)</f>
        <v>0</v>
      </c>
      <c r="BL101" s="18" t="s">
        <v>118</v>
      </c>
      <c r="BM101" s="226" t="s">
        <v>283</v>
      </c>
    </row>
    <row r="102" s="13" customFormat="1">
      <c r="A102" s="13"/>
      <c r="B102" s="228"/>
      <c r="C102" s="229"/>
      <c r="D102" s="230" t="s">
        <v>184</v>
      </c>
      <c r="E102" s="231" t="s">
        <v>19</v>
      </c>
      <c r="F102" s="232" t="s">
        <v>284</v>
      </c>
      <c r="G102" s="229"/>
      <c r="H102" s="233">
        <v>297</v>
      </c>
      <c r="I102" s="234"/>
      <c r="J102" s="229"/>
      <c r="K102" s="229"/>
      <c r="L102" s="235"/>
      <c r="M102" s="236"/>
      <c r="N102" s="237"/>
      <c r="O102" s="237"/>
      <c r="P102" s="237"/>
      <c r="Q102" s="237"/>
      <c r="R102" s="237"/>
      <c r="S102" s="237"/>
      <c r="T102" s="238"/>
      <c r="U102" s="13"/>
      <c r="V102" s="13"/>
      <c r="W102" s="13"/>
      <c r="X102" s="13"/>
      <c r="Y102" s="13"/>
      <c r="Z102" s="13"/>
      <c r="AA102" s="13"/>
      <c r="AB102" s="13"/>
      <c r="AC102" s="13"/>
      <c r="AD102" s="13"/>
      <c r="AE102" s="13"/>
      <c r="AT102" s="239" t="s">
        <v>184</v>
      </c>
      <c r="AU102" s="239" t="s">
        <v>71</v>
      </c>
      <c r="AV102" s="13" t="s">
        <v>80</v>
      </c>
      <c r="AW102" s="13" t="s">
        <v>32</v>
      </c>
      <c r="AX102" s="13" t="s">
        <v>78</v>
      </c>
      <c r="AY102" s="239" t="s">
        <v>175</v>
      </c>
    </row>
    <row r="103" s="2" customFormat="1" ht="16.5" customHeight="1">
      <c r="A103" s="39"/>
      <c r="B103" s="40"/>
      <c r="C103" s="251" t="s">
        <v>118</v>
      </c>
      <c r="D103" s="251" t="s">
        <v>199</v>
      </c>
      <c r="E103" s="252" t="s">
        <v>200</v>
      </c>
      <c r="F103" s="253" t="s">
        <v>201</v>
      </c>
      <c r="G103" s="254" t="s">
        <v>202</v>
      </c>
      <c r="H103" s="255">
        <v>475.19999999999999</v>
      </c>
      <c r="I103" s="256"/>
      <c r="J103" s="257">
        <f>ROUND(I103*H103,2)</f>
        <v>0</v>
      </c>
      <c r="K103" s="253" t="s">
        <v>182</v>
      </c>
      <c r="L103" s="258"/>
      <c r="M103" s="259" t="s">
        <v>19</v>
      </c>
      <c r="N103" s="260" t="s">
        <v>42</v>
      </c>
      <c r="O103" s="85"/>
      <c r="P103" s="224">
        <f>O103*H103</f>
        <v>0</v>
      </c>
      <c r="Q103" s="224">
        <v>1</v>
      </c>
      <c r="R103" s="224">
        <f>Q103*H103</f>
        <v>475.19999999999999</v>
      </c>
      <c r="S103" s="224">
        <v>0</v>
      </c>
      <c r="T103" s="225">
        <f>S103*H103</f>
        <v>0</v>
      </c>
      <c r="U103" s="39"/>
      <c r="V103" s="39"/>
      <c r="W103" s="39"/>
      <c r="X103" s="39"/>
      <c r="Y103" s="39"/>
      <c r="Z103" s="39"/>
      <c r="AA103" s="39"/>
      <c r="AB103" s="39"/>
      <c r="AC103" s="39"/>
      <c r="AD103" s="39"/>
      <c r="AE103" s="39"/>
      <c r="AR103" s="226" t="s">
        <v>203</v>
      </c>
      <c r="AT103" s="226" t="s">
        <v>199</v>
      </c>
      <c r="AU103" s="226" t="s">
        <v>71</v>
      </c>
      <c r="AY103" s="18" t="s">
        <v>175</v>
      </c>
      <c r="BE103" s="227">
        <f>IF(N103="základní",J103,0)</f>
        <v>0</v>
      </c>
      <c r="BF103" s="227">
        <f>IF(N103="snížená",J103,0)</f>
        <v>0</v>
      </c>
      <c r="BG103" s="227">
        <f>IF(N103="zákl. přenesená",J103,0)</f>
        <v>0</v>
      </c>
      <c r="BH103" s="227">
        <f>IF(N103="sníž. přenesená",J103,0)</f>
        <v>0</v>
      </c>
      <c r="BI103" s="227">
        <f>IF(N103="nulová",J103,0)</f>
        <v>0</v>
      </c>
      <c r="BJ103" s="18" t="s">
        <v>78</v>
      </c>
      <c r="BK103" s="227">
        <f>ROUND(I103*H103,2)</f>
        <v>0</v>
      </c>
      <c r="BL103" s="18" t="s">
        <v>118</v>
      </c>
      <c r="BM103" s="226" t="s">
        <v>285</v>
      </c>
    </row>
    <row r="104" s="13" customFormat="1">
      <c r="A104" s="13"/>
      <c r="B104" s="228"/>
      <c r="C104" s="229"/>
      <c r="D104" s="230" t="s">
        <v>184</v>
      </c>
      <c r="E104" s="231" t="s">
        <v>19</v>
      </c>
      <c r="F104" s="232" t="s">
        <v>286</v>
      </c>
      <c r="G104" s="229"/>
      <c r="H104" s="233">
        <v>475.19999999999999</v>
      </c>
      <c r="I104" s="234"/>
      <c r="J104" s="229"/>
      <c r="K104" s="229"/>
      <c r="L104" s="235"/>
      <c r="M104" s="236"/>
      <c r="N104" s="237"/>
      <c r="O104" s="237"/>
      <c r="P104" s="237"/>
      <c r="Q104" s="237"/>
      <c r="R104" s="237"/>
      <c r="S104" s="237"/>
      <c r="T104" s="238"/>
      <c r="U104" s="13"/>
      <c r="V104" s="13"/>
      <c r="W104" s="13"/>
      <c r="X104" s="13"/>
      <c r="Y104" s="13"/>
      <c r="Z104" s="13"/>
      <c r="AA104" s="13"/>
      <c r="AB104" s="13"/>
      <c r="AC104" s="13"/>
      <c r="AD104" s="13"/>
      <c r="AE104" s="13"/>
      <c r="AT104" s="239" t="s">
        <v>184</v>
      </c>
      <c r="AU104" s="239" t="s">
        <v>71</v>
      </c>
      <c r="AV104" s="13" t="s">
        <v>80</v>
      </c>
      <c r="AW104" s="13" t="s">
        <v>32</v>
      </c>
      <c r="AX104" s="13" t="s">
        <v>78</v>
      </c>
      <c r="AY104" s="239" t="s">
        <v>175</v>
      </c>
    </row>
    <row r="105" s="2" customFormat="1" ht="78" customHeight="1">
      <c r="A105" s="39"/>
      <c r="B105" s="40"/>
      <c r="C105" s="215" t="s">
        <v>176</v>
      </c>
      <c r="D105" s="215" t="s">
        <v>178</v>
      </c>
      <c r="E105" s="216" t="s">
        <v>206</v>
      </c>
      <c r="F105" s="217" t="s">
        <v>207</v>
      </c>
      <c r="G105" s="218" t="s">
        <v>202</v>
      </c>
      <c r="H105" s="219">
        <v>475.19999999999999</v>
      </c>
      <c r="I105" s="220"/>
      <c r="J105" s="221">
        <f>ROUND(I105*H105,2)</f>
        <v>0</v>
      </c>
      <c r="K105" s="217" t="s">
        <v>182</v>
      </c>
      <c r="L105" s="45"/>
      <c r="M105" s="222" t="s">
        <v>19</v>
      </c>
      <c r="N105" s="223" t="s">
        <v>42</v>
      </c>
      <c r="O105" s="85"/>
      <c r="P105" s="224">
        <f>O105*H105</f>
        <v>0</v>
      </c>
      <c r="Q105" s="224">
        <v>0</v>
      </c>
      <c r="R105" s="224">
        <f>Q105*H105</f>
        <v>0</v>
      </c>
      <c r="S105" s="224">
        <v>0</v>
      </c>
      <c r="T105" s="225">
        <f>S105*H105</f>
        <v>0</v>
      </c>
      <c r="U105" s="39"/>
      <c r="V105" s="39"/>
      <c r="W105" s="39"/>
      <c r="X105" s="39"/>
      <c r="Y105" s="39"/>
      <c r="Z105" s="39"/>
      <c r="AA105" s="39"/>
      <c r="AB105" s="39"/>
      <c r="AC105" s="39"/>
      <c r="AD105" s="39"/>
      <c r="AE105" s="39"/>
      <c r="AR105" s="226" t="s">
        <v>118</v>
      </c>
      <c r="AT105" s="226" t="s">
        <v>178</v>
      </c>
      <c r="AU105" s="226" t="s">
        <v>71</v>
      </c>
      <c r="AY105" s="18" t="s">
        <v>175</v>
      </c>
      <c r="BE105" s="227">
        <f>IF(N105="základní",J105,0)</f>
        <v>0</v>
      </c>
      <c r="BF105" s="227">
        <f>IF(N105="snížená",J105,0)</f>
        <v>0</v>
      </c>
      <c r="BG105" s="227">
        <f>IF(N105="zákl. přenesená",J105,0)</f>
        <v>0</v>
      </c>
      <c r="BH105" s="227">
        <f>IF(N105="sníž. přenesená",J105,0)</f>
        <v>0</v>
      </c>
      <c r="BI105" s="227">
        <f>IF(N105="nulová",J105,0)</f>
        <v>0</v>
      </c>
      <c r="BJ105" s="18" t="s">
        <v>78</v>
      </c>
      <c r="BK105" s="227">
        <f>ROUND(I105*H105,2)</f>
        <v>0</v>
      </c>
      <c r="BL105" s="18" t="s">
        <v>118</v>
      </c>
      <c r="BM105" s="226" t="s">
        <v>287</v>
      </c>
    </row>
    <row r="106" s="2" customFormat="1" ht="37.8" customHeight="1">
      <c r="A106" s="39"/>
      <c r="B106" s="40"/>
      <c r="C106" s="215" t="s">
        <v>209</v>
      </c>
      <c r="D106" s="215" t="s">
        <v>178</v>
      </c>
      <c r="E106" s="216" t="s">
        <v>210</v>
      </c>
      <c r="F106" s="217" t="s">
        <v>211</v>
      </c>
      <c r="G106" s="218" t="s">
        <v>212</v>
      </c>
      <c r="H106" s="219">
        <v>100</v>
      </c>
      <c r="I106" s="220"/>
      <c r="J106" s="221">
        <f>ROUND(I106*H106,2)</f>
        <v>0</v>
      </c>
      <c r="K106" s="217" t="s">
        <v>182</v>
      </c>
      <c r="L106" s="45"/>
      <c r="M106" s="274" t="s">
        <v>19</v>
      </c>
      <c r="N106" s="275" t="s">
        <v>42</v>
      </c>
      <c r="O106" s="276"/>
      <c r="P106" s="277">
        <f>O106*H106</f>
        <v>0</v>
      </c>
      <c r="Q106" s="277">
        <v>0</v>
      </c>
      <c r="R106" s="277">
        <f>Q106*H106</f>
        <v>0</v>
      </c>
      <c r="S106" s="277">
        <v>0</v>
      </c>
      <c r="T106" s="278">
        <f>S106*H106</f>
        <v>0</v>
      </c>
      <c r="U106" s="39"/>
      <c r="V106" s="39"/>
      <c r="W106" s="39"/>
      <c r="X106" s="39"/>
      <c r="Y106" s="39"/>
      <c r="Z106" s="39"/>
      <c r="AA106" s="39"/>
      <c r="AB106" s="39"/>
      <c r="AC106" s="39"/>
      <c r="AD106" s="39"/>
      <c r="AE106" s="39"/>
      <c r="AR106" s="226" t="s">
        <v>118</v>
      </c>
      <c r="AT106" s="226" t="s">
        <v>178</v>
      </c>
      <c r="AU106" s="226" t="s">
        <v>71</v>
      </c>
      <c r="AY106" s="18" t="s">
        <v>175</v>
      </c>
      <c r="BE106" s="227">
        <f>IF(N106="základní",J106,0)</f>
        <v>0</v>
      </c>
      <c r="BF106" s="227">
        <f>IF(N106="snížená",J106,0)</f>
        <v>0</v>
      </c>
      <c r="BG106" s="227">
        <f>IF(N106="zákl. přenesená",J106,0)</f>
        <v>0</v>
      </c>
      <c r="BH106" s="227">
        <f>IF(N106="sníž. přenesená",J106,0)</f>
        <v>0</v>
      </c>
      <c r="BI106" s="227">
        <f>IF(N106="nulová",J106,0)</f>
        <v>0</v>
      </c>
      <c r="BJ106" s="18" t="s">
        <v>78</v>
      </c>
      <c r="BK106" s="227">
        <f>ROUND(I106*H106,2)</f>
        <v>0</v>
      </c>
      <c r="BL106" s="18" t="s">
        <v>118</v>
      </c>
      <c r="BM106" s="226" t="s">
        <v>288</v>
      </c>
    </row>
    <row r="107" s="2" customFormat="1" ht="6.96" customHeight="1">
      <c r="A107" s="39"/>
      <c r="B107" s="60"/>
      <c r="C107" s="61"/>
      <c r="D107" s="61"/>
      <c r="E107" s="61"/>
      <c r="F107" s="61"/>
      <c r="G107" s="61"/>
      <c r="H107" s="61"/>
      <c r="I107" s="61"/>
      <c r="J107" s="61"/>
      <c r="K107" s="61"/>
      <c r="L107" s="45"/>
      <c r="M107" s="39"/>
      <c r="O107" s="39"/>
      <c r="P107" s="39"/>
      <c r="Q107" s="39"/>
      <c r="R107" s="39"/>
      <c r="S107" s="39"/>
      <c r="T107" s="39"/>
      <c r="U107" s="39"/>
      <c r="V107" s="39"/>
      <c r="W107" s="39"/>
      <c r="X107" s="39"/>
      <c r="Y107" s="39"/>
      <c r="Z107" s="39"/>
      <c r="AA107" s="39"/>
      <c r="AB107" s="39"/>
      <c r="AC107" s="39"/>
      <c r="AD107" s="39"/>
      <c r="AE107" s="39"/>
    </row>
  </sheetData>
  <sheetProtection sheet="1" autoFilter="0" formatColumns="0" formatRows="0" objects="1" scenarios="1" spinCount="100000" saltValue="OwGXK3ZFLWr8mdA6unUKOzw0m9BJmcIVpHelAbGv5s4X14Ji5iSNdov+y3yYoWermAGkDIHUj15IIL2Am2Axtg==" hashValue="lo+mEtmXNHE5vm8RNTL8xD7sg5LCYSbJhmGr/cWO4vT4iQfeMA5QaUH8RS/YMpGiNUq/YU6w3hoFA2uNPRkx+A==" algorithmName="SHA-512" password="CC35"/>
  <autoFilter ref="C90:K106"/>
  <mergeCells count="15">
    <mergeCell ref="E7:H7"/>
    <mergeCell ref="E11:H11"/>
    <mergeCell ref="E9:H9"/>
    <mergeCell ref="E13:H13"/>
    <mergeCell ref="E22:H22"/>
    <mergeCell ref="E31:H31"/>
    <mergeCell ref="E52:H52"/>
    <mergeCell ref="E56:H56"/>
    <mergeCell ref="E54:H54"/>
    <mergeCell ref="E58:H58"/>
    <mergeCell ref="E77:H77"/>
    <mergeCell ref="E81:H81"/>
    <mergeCell ref="E79:H79"/>
    <mergeCell ref="E83:H8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94</v>
      </c>
    </row>
    <row r="3" s="1" customFormat="1" ht="6.96" customHeight="1">
      <c r="B3" s="140"/>
      <c r="C3" s="141"/>
      <c r="D3" s="141"/>
      <c r="E3" s="141"/>
      <c r="F3" s="141"/>
      <c r="G3" s="141"/>
      <c r="H3" s="141"/>
      <c r="I3" s="141"/>
      <c r="J3" s="141"/>
      <c r="K3" s="141"/>
      <c r="L3" s="21"/>
      <c r="AT3" s="18" t="s">
        <v>80</v>
      </c>
    </row>
    <row r="4" s="1" customFormat="1" ht="24.96" customHeight="1">
      <c r="B4" s="21"/>
      <c r="D4" s="142" t="s">
        <v>147</v>
      </c>
      <c r="L4" s="21"/>
      <c r="M4" s="143" t="s">
        <v>10</v>
      </c>
      <c r="AT4" s="18" t="s">
        <v>4</v>
      </c>
    </row>
    <row r="5" s="1" customFormat="1" ht="6.96" customHeight="1">
      <c r="B5" s="21"/>
      <c r="L5" s="21"/>
    </row>
    <row r="6" s="1" customFormat="1" ht="12" customHeight="1">
      <c r="B6" s="21"/>
      <c r="D6" s="144" t="s">
        <v>16</v>
      </c>
      <c r="L6" s="21"/>
    </row>
    <row r="7" s="1" customFormat="1" ht="16.5" customHeight="1">
      <c r="B7" s="21"/>
      <c r="E7" s="145" t="str">
        <f>'Rekapitulace zakázky'!K6</f>
        <v>Oprava geometrických parametrů koleje 2023 u ST Ústí nad Labem</v>
      </c>
      <c r="F7" s="144"/>
      <c r="G7" s="144"/>
      <c r="H7" s="144"/>
      <c r="L7" s="21"/>
    </row>
    <row r="8">
      <c r="B8" s="21"/>
      <c r="D8" s="144" t="s">
        <v>148</v>
      </c>
      <c r="L8" s="21"/>
    </row>
    <row r="9" s="1" customFormat="1" ht="16.5" customHeight="1">
      <c r="B9" s="21"/>
      <c r="E9" s="145" t="s">
        <v>149</v>
      </c>
      <c r="F9" s="1"/>
      <c r="G9" s="1"/>
      <c r="H9" s="1"/>
      <c r="L9" s="21"/>
    </row>
    <row r="10" s="1" customFormat="1" ht="12" customHeight="1">
      <c r="B10" s="21"/>
      <c r="D10" s="144" t="s">
        <v>150</v>
      </c>
      <c r="L10" s="21"/>
    </row>
    <row r="11" s="2" customFormat="1" ht="16.5" customHeight="1">
      <c r="A11" s="39"/>
      <c r="B11" s="45"/>
      <c r="C11" s="39"/>
      <c r="D11" s="39"/>
      <c r="E11" s="146" t="s">
        <v>151</v>
      </c>
      <c r="F11" s="39"/>
      <c r="G11" s="39"/>
      <c r="H11" s="39"/>
      <c r="I11" s="39"/>
      <c r="J11" s="39"/>
      <c r="K11" s="39"/>
      <c r="L11" s="147"/>
      <c r="S11" s="39"/>
      <c r="T11" s="39"/>
      <c r="U11" s="39"/>
      <c r="V11" s="39"/>
      <c r="W11" s="39"/>
      <c r="X11" s="39"/>
      <c r="Y11" s="39"/>
      <c r="Z11" s="39"/>
      <c r="AA11" s="39"/>
      <c r="AB11" s="39"/>
      <c r="AC11" s="39"/>
      <c r="AD11" s="39"/>
      <c r="AE11" s="39"/>
    </row>
    <row r="12" s="2" customFormat="1" ht="12" customHeight="1">
      <c r="A12" s="39"/>
      <c r="B12" s="45"/>
      <c r="C12" s="39"/>
      <c r="D12" s="144" t="s">
        <v>152</v>
      </c>
      <c r="E12" s="39"/>
      <c r="F12" s="39"/>
      <c r="G12" s="39"/>
      <c r="H12" s="39"/>
      <c r="I12" s="39"/>
      <c r="J12" s="39"/>
      <c r="K12" s="39"/>
      <c r="L12" s="147"/>
      <c r="S12" s="39"/>
      <c r="T12" s="39"/>
      <c r="U12" s="39"/>
      <c r="V12" s="39"/>
      <c r="W12" s="39"/>
      <c r="X12" s="39"/>
      <c r="Y12" s="39"/>
      <c r="Z12" s="39"/>
      <c r="AA12" s="39"/>
      <c r="AB12" s="39"/>
      <c r="AC12" s="39"/>
      <c r="AD12" s="39"/>
      <c r="AE12" s="39"/>
    </row>
    <row r="13" s="2" customFormat="1" ht="16.5" customHeight="1">
      <c r="A13" s="39"/>
      <c r="B13" s="45"/>
      <c r="C13" s="39"/>
      <c r="D13" s="39"/>
      <c r="E13" s="148" t="s">
        <v>289</v>
      </c>
      <c r="F13" s="39"/>
      <c r="G13" s="39"/>
      <c r="H13" s="39"/>
      <c r="I13" s="39"/>
      <c r="J13" s="39"/>
      <c r="K13" s="39"/>
      <c r="L13" s="147"/>
      <c r="S13" s="39"/>
      <c r="T13" s="39"/>
      <c r="U13" s="39"/>
      <c r="V13" s="39"/>
      <c r="W13" s="39"/>
      <c r="X13" s="39"/>
      <c r="Y13" s="39"/>
      <c r="Z13" s="39"/>
      <c r="AA13" s="39"/>
      <c r="AB13" s="39"/>
      <c r="AC13" s="39"/>
      <c r="AD13" s="39"/>
      <c r="AE13" s="39"/>
    </row>
    <row r="14" s="2" customFormat="1">
      <c r="A14" s="39"/>
      <c r="B14" s="45"/>
      <c r="C14" s="39"/>
      <c r="D14" s="39"/>
      <c r="E14" s="39"/>
      <c r="F14" s="39"/>
      <c r="G14" s="39"/>
      <c r="H14" s="39"/>
      <c r="I14" s="39"/>
      <c r="J14" s="39"/>
      <c r="K14" s="39"/>
      <c r="L14" s="147"/>
      <c r="S14" s="39"/>
      <c r="T14" s="39"/>
      <c r="U14" s="39"/>
      <c r="V14" s="39"/>
      <c r="W14" s="39"/>
      <c r="X14" s="39"/>
      <c r="Y14" s="39"/>
      <c r="Z14" s="39"/>
      <c r="AA14" s="39"/>
      <c r="AB14" s="39"/>
      <c r="AC14" s="39"/>
      <c r="AD14" s="39"/>
      <c r="AE14" s="39"/>
    </row>
    <row r="15" s="2" customFormat="1" ht="12" customHeight="1">
      <c r="A15" s="39"/>
      <c r="B15" s="45"/>
      <c r="C15" s="39"/>
      <c r="D15" s="144" t="s">
        <v>18</v>
      </c>
      <c r="E15" s="39"/>
      <c r="F15" s="134" t="s">
        <v>19</v>
      </c>
      <c r="G15" s="39"/>
      <c r="H15" s="39"/>
      <c r="I15" s="144" t="s">
        <v>20</v>
      </c>
      <c r="J15" s="134" t="s">
        <v>19</v>
      </c>
      <c r="K15" s="39"/>
      <c r="L15" s="147"/>
      <c r="S15" s="39"/>
      <c r="T15" s="39"/>
      <c r="U15" s="39"/>
      <c r="V15" s="39"/>
      <c r="W15" s="39"/>
      <c r="X15" s="39"/>
      <c r="Y15" s="39"/>
      <c r="Z15" s="39"/>
      <c r="AA15" s="39"/>
      <c r="AB15" s="39"/>
      <c r="AC15" s="39"/>
      <c r="AD15" s="39"/>
      <c r="AE15" s="39"/>
    </row>
    <row r="16" s="2" customFormat="1" ht="12" customHeight="1">
      <c r="A16" s="39"/>
      <c r="B16" s="45"/>
      <c r="C16" s="39"/>
      <c r="D16" s="144" t="s">
        <v>21</v>
      </c>
      <c r="E16" s="39"/>
      <c r="F16" s="134" t="s">
        <v>22</v>
      </c>
      <c r="G16" s="39"/>
      <c r="H16" s="39"/>
      <c r="I16" s="144" t="s">
        <v>23</v>
      </c>
      <c r="J16" s="149" t="str">
        <f>'Rekapitulace zakázky'!AN8</f>
        <v>21. 2. 2023</v>
      </c>
      <c r="K16" s="39"/>
      <c r="L16" s="147"/>
      <c r="S16" s="39"/>
      <c r="T16" s="39"/>
      <c r="U16" s="39"/>
      <c r="V16" s="39"/>
      <c r="W16" s="39"/>
      <c r="X16" s="39"/>
      <c r="Y16" s="39"/>
      <c r="Z16" s="39"/>
      <c r="AA16" s="39"/>
      <c r="AB16" s="39"/>
      <c r="AC16" s="39"/>
      <c r="AD16" s="39"/>
      <c r="AE16" s="39"/>
    </row>
    <row r="17" s="2" customFormat="1" ht="10.8" customHeight="1">
      <c r="A17" s="39"/>
      <c r="B17" s="45"/>
      <c r="C17" s="39"/>
      <c r="D17" s="39"/>
      <c r="E17" s="39"/>
      <c r="F17" s="39"/>
      <c r="G17" s="39"/>
      <c r="H17" s="39"/>
      <c r="I17" s="39"/>
      <c r="J17" s="39"/>
      <c r="K17" s="39"/>
      <c r="L17" s="147"/>
      <c r="S17" s="39"/>
      <c r="T17" s="39"/>
      <c r="U17" s="39"/>
      <c r="V17" s="39"/>
      <c r="W17" s="39"/>
      <c r="X17" s="39"/>
      <c r="Y17" s="39"/>
      <c r="Z17" s="39"/>
      <c r="AA17" s="39"/>
      <c r="AB17" s="39"/>
      <c r="AC17" s="39"/>
      <c r="AD17" s="39"/>
      <c r="AE17" s="39"/>
    </row>
    <row r="18" s="2" customFormat="1" ht="12" customHeight="1">
      <c r="A18" s="39"/>
      <c r="B18" s="45"/>
      <c r="C18" s="39"/>
      <c r="D18" s="144" t="s">
        <v>25</v>
      </c>
      <c r="E18" s="39"/>
      <c r="F18" s="39"/>
      <c r="G18" s="39"/>
      <c r="H18" s="39"/>
      <c r="I18" s="144" t="s">
        <v>26</v>
      </c>
      <c r="J18" s="134" t="str">
        <f>IF('Rekapitulace zakázky'!AN10="","",'Rekapitulace zakázky'!AN10)</f>
        <v/>
      </c>
      <c r="K18" s="39"/>
      <c r="L18" s="147"/>
      <c r="S18" s="39"/>
      <c r="T18" s="39"/>
      <c r="U18" s="39"/>
      <c r="V18" s="39"/>
      <c r="W18" s="39"/>
      <c r="X18" s="39"/>
      <c r="Y18" s="39"/>
      <c r="Z18" s="39"/>
      <c r="AA18" s="39"/>
      <c r="AB18" s="39"/>
      <c r="AC18" s="39"/>
      <c r="AD18" s="39"/>
      <c r="AE18" s="39"/>
    </row>
    <row r="19" s="2" customFormat="1" ht="18" customHeight="1">
      <c r="A19" s="39"/>
      <c r="B19" s="45"/>
      <c r="C19" s="39"/>
      <c r="D19" s="39"/>
      <c r="E19" s="134" t="str">
        <f>IF('Rekapitulace zakázky'!E11="","",'Rekapitulace zakázky'!E11)</f>
        <v>OŘ Ústí nad Labem</v>
      </c>
      <c r="F19" s="39"/>
      <c r="G19" s="39"/>
      <c r="H19" s="39"/>
      <c r="I19" s="144" t="s">
        <v>28</v>
      </c>
      <c r="J19" s="134" t="str">
        <f>IF('Rekapitulace zakázky'!AN11="","",'Rekapitulace zakázky'!AN11)</f>
        <v/>
      </c>
      <c r="K19" s="39"/>
      <c r="L19" s="147"/>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39"/>
      <c r="J20" s="39"/>
      <c r="K20" s="39"/>
      <c r="L20" s="147"/>
      <c r="S20" s="39"/>
      <c r="T20" s="39"/>
      <c r="U20" s="39"/>
      <c r="V20" s="39"/>
      <c r="W20" s="39"/>
      <c r="X20" s="39"/>
      <c r="Y20" s="39"/>
      <c r="Z20" s="39"/>
      <c r="AA20" s="39"/>
      <c r="AB20" s="39"/>
      <c r="AC20" s="39"/>
      <c r="AD20" s="39"/>
      <c r="AE20" s="39"/>
    </row>
    <row r="21" s="2" customFormat="1" ht="12" customHeight="1">
      <c r="A21" s="39"/>
      <c r="B21" s="45"/>
      <c r="C21" s="39"/>
      <c r="D21" s="144" t="s">
        <v>29</v>
      </c>
      <c r="E21" s="39"/>
      <c r="F21" s="39"/>
      <c r="G21" s="39"/>
      <c r="H21" s="39"/>
      <c r="I21" s="144" t="s">
        <v>26</v>
      </c>
      <c r="J21" s="34" t="str">
        <f>'Rekapitulace zakázky'!AN13</f>
        <v>Vyplň údaj</v>
      </c>
      <c r="K21" s="39"/>
      <c r="L21" s="147"/>
      <c r="S21" s="39"/>
      <c r="T21" s="39"/>
      <c r="U21" s="39"/>
      <c r="V21" s="39"/>
      <c r="W21" s="39"/>
      <c r="X21" s="39"/>
      <c r="Y21" s="39"/>
      <c r="Z21" s="39"/>
      <c r="AA21" s="39"/>
      <c r="AB21" s="39"/>
      <c r="AC21" s="39"/>
      <c r="AD21" s="39"/>
      <c r="AE21" s="39"/>
    </row>
    <row r="22" s="2" customFormat="1" ht="18" customHeight="1">
      <c r="A22" s="39"/>
      <c r="B22" s="45"/>
      <c r="C22" s="39"/>
      <c r="D22" s="39"/>
      <c r="E22" s="34" t="str">
        <f>'Rekapitulace zakázky'!E14</f>
        <v>Vyplň údaj</v>
      </c>
      <c r="F22" s="134"/>
      <c r="G22" s="134"/>
      <c r="H22" s="134"/>
      <c r="I22" s="144" t="s">
        <v>28</v>
      </c>
      <c r="J22" s="34" t="str">
        <f>'Rekapitulace zakázky'!AN14</f>
        <v>Vyplň údaj</v>
      </c>
      <c r="K22" s="39"/>
      <c r="L22" s="147"/>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39"/>
      <c r="J23" s="39"/>
      <c r="K23" s="39"/>
      <c r="L23" s="147"/>
      <c r="S23" s="39"/>
      <c r="T23" s="39"/>
      <c r="U23" s="39"/>
      <c r="V23" s="39"/>
      <c r="W23" s="39"/>
      <c r="X23" s="39"/>
      <c r="Y23" s="39"/>
      <c r="Z23" s="39"/>
      <c r="AA23" s="39"/>
      <c r="AB23" s="39"/>
      <c r="AC23" s="39"/>
      <c r="AD23" s="39"/>
      <c r="AE23" s="39"/>
    </row>
    <row r="24" s="2" customFormat="1" ht="12" customHeight="1">
      <c r="A24" s="39"/>
      <c r="B24" s="45"/>
      <c r="C24" s="39"/>
      <c r="D24" s="144" t="s">
        <v>31</v>
      </c>
      <c r="E24" s="39"/>
      <c r="F24" s="39"/>
      <c r="G24" s="39"/>
      <c r="H24" s="39"/>
      <c r="I24" s="144" t="s">
        <v>26</v>
      </c>
      <c r="J24" s="134" t="str">
        <f>IF('Rekapitulace zakázky'!AN16="","",'Rekapitulace zakázky'!AN16)</f>
        <v/>
      </c>
      <c r="K24" s="39"/>
      <c r="L24" s="147"/>
      <c r="S24" s="39"/>
      <c r="T24" s="39"/>
      <c r="U24" s="39"/>
      <c r="V24" s="39"/>
      <c r="W24" s="39"/>
      <c r="X24" s="39"/>
      <c r="Y24" s="39"/>
      <c r="Z24" s="39"/>
      <c r="AA24" s="39"/>
      <c r="AB24" s="39"/>
      <c r="AC24" s="39"/>
      <c r="AD24" s="39"/>
      <c r="AE24" s="39"/>
    </row>
    <row r="25" s="2" customFormat="1" ht="18" customHeight="1">
      <c r="A25" s="39"/>
      <c r="B25" s="45"/>
      <c r="C25" s="39"/>
      <c r="D25" s="39"/>
      <c r="E25" s="134" t="str">
        <f>IF('Rekapitulace zakázky'!E17="","",'Rekapitulace zakázky'!E17)</f>
        <v xml:space="preserve"> </v>
      </c>
      <c r="F25" s="39"/>
      <c r="G25" s="39"/>
      <c r="H25" s="39"/>
      <c r="I25" s="144" t="s">
        <v>28</v>
      </c>
      <c r="J25" s="134" t="str">
        <f>IF('Rekapitulace zakázky'!AN17="","",'Rekapitulace zakázky'!AN17)</f>
        <v/>
      </c>
      <c r="K25" s="39"/>
      <c r="L25" s="147"/>
      <c r="S25" s="39"/>
      <c r="T25" s="39"/>
      <c r="U25" s="39"/>
      <c r="V25" s="39"/>
      <c r="W25" s="39"/>
      <c r="X25" s="39"/>
      <c r="Y25" s="39"/>
      <c r="Z25" s="39"/>
      <c r="AA25" s="39"/>
      <c r="AB25" s="39"/>
      <c r="AC25" s="39"/>
      <c r="AD25" s="39"/>
      <c r="AE25" s="39"/>
    </row>
    <row r="26" s="2" customFormat="1" ht="6.96" customHeight="1">
      <c r="A26" s="39"/>
      <c r="B26" s="45"/>
      <c r="C26" s="39"/>
      <c r="D26" s="39"/>
      <c r="E26" s="39"/>
      <c r="F26" s="39"/>
      <c r="G26" s="39"/>
      <c r="H26" s="39"/>
      <c r="I26" s="39"/>
      <c r="J26" s="39"/>
      <c r="K26" s="39"/>
      <c r="L26" s="147"/>
      <c r="S26" s="39"/>
      <c r="T26" s="39"/>
      <c r="U26" s="39"/>
      <c r="V26" s="39"/>
      <c r="W26" s="39"/>
      <c r="X26" s="39"/>
      <c r="Y26" s="39"/>
      <c r="Z26" s="39"/>
      <c r="AA26" s="39"/>
      <c r="AB26" s="39"/>
      <c r="AC26" s="39"/>
      <c r="AD26" s="39"/>
      <c r="AE26" s="39"/>
    </row>
    <row r="27" s="2" customFormat="1" ht="12" customHeight="1">
      <c r="A27" s="39"/>
      <c r="B27" s="45"/>
      <c r="C27" s="39"/>
      <c r="D27" s="144" t="s">
        <v>33</v>
      </c>
      <c r="E27" s="39"/>
      <c r="F27" s="39"/>
      <c r="G27" s="39"/>
      <c r="H27" s="39"/>
      <c r="I27" s="144" t="s">
        <v>26</v>
      </c>
      <c r="J27" s="134" t="s">
        <v>19</v>
      </c>
      <c r="K27" s="39"/>
      <c r="L27" s="147"/>
      <c r="S27" s="39"/>
      <c r="T27" s="39"/>
      <c r="U27" s="39"/>
      <c r="V27" s="39"/>
      <c r="W27" s="39"/>
      <c r="X27" s="39"/>
      <c r="Y27" s="39"/>
      <c r="Z27" s="39"/>
      <c r="AA27" s="39"/>
      <c r="AB27" s="39"/>
      <c r="AC27" s="39"/>
      <c r="AD27" s="39"/>
      <c r="AE27" s="39"/>
    </row>
    <row r="28" s="2" customFormat="1" ht="18" customHeight="1">
      <c r="A28" s="39"/>
      <c r="B28" s="45"/>
      <c r="C28" s="39"/>
      <c r="D28" s="39"/>
      <c r="E28" s="134" t="s">
        <v>34</v>
      </c>
      <c r="F28" s="39"/>
      <c r="G28" s="39"/>
      <c r="H28" s="39"/>
      <c r="I28" s="144" t="s">
        <v>28</v>
      </c>
      <c r="J28" s="134" t="s">
        <v>19</v>
      </c>
      <c r="K28" s="39"/>
      <c r="L28" s="147"/>
      <c r="S28" s="39"/>
      <c r="T28" s="39"/>
      <c r="U28" s="39"/>
      <c r="V28" s="39"/>
      <c r="W28" s="39"/>
      <c r="X28" s="39"/>
      <c r="Y28" s="39"/>
      <c r="Z28" s="39"/>
      <c r="AA28" s="39"/>
      <c r="AB28" s="39"/>
      <c r="AC28" s="39"/>
      <c r="AD28" s="39"/>
      <c r="AE28" s="39"/>
    </row>
    <row r="29" s="2" customFormat="1" ht="6.96" customHeight="1">
      <c r="A29" s="39"/>
      <c r="B29" s="45"/>
      <c r="C29" s="39"/>
      <c r="D29" s="39"/>
      <c r="E29" s="39"/>
      <c r="F29" s="39"/>
      <c r="G29" s="39"/>
      <c r="H29" s="39"/>
      <c r="I29" s="39"/>
      <c r="J29" s="39"/>
      <c r="K29" s="39"/>
      <c r="L29" s="147"/>
      <c r="S29" s="39"/>
      <c r="T29" s="39"/>
      <c r="U29" s="39"/>
      <c r="V29" s="39"/>
      <c r="W29" s="39"/>
      <c r="X29" s="39"/>
      <c r="Y29" s="39"/>
      <c r="Z29" s="39"/>
      <c r="AA29" s="39"/>
      <c r="AB29" s="39"/>
      <c r="AC29" s="39"/>
      <c r="AD29" s="39"/>
      <c r="AE29" s="39"/>
    </row>
    <row r="30" s="2" customFormat="1" ht="12" customHeight="1">
      <c r="A30" s="39"/>
      <c r="B30" s="45"/>
      <c r="C30" s="39"/>
      <c r="D30" s="144" t="s">
        <v>35</v>
      </c>
      <c r="E30" s="39"/>
      <c r="F30" s="39"/>
      <c r="G30" s="39"/>
      <c r="H30" s="39"/>
      <c r="I30" s="39"/>
      <c r="J30" s="39"/>
      <c r="K30" s="39"/>
      <c r="L30" s="147"/>
      <c r="S30" s="39"/>
      <c r="T30" s="39"/>
      <c r="U30" s="39"/>
      <c r="V30" s="39"/>
      <c r="W30" s="39"/>
      <c r="X30" s="39"/>
      <c r="Y30" s="39"/>
      <c r="Z30" s="39"/>
      <c r="AA30" s="39"/>
      <c r="AB30" s="39"/>
      <c r="AC30" s="39"/>
      <c r="AD30" s="39"/>
      <c r="AE30" s="39"/>
    </row>
    <row r="31" s="8" customFormat="1" ht="16.5" customHeight="1">
      <c r="A31" s="150"/>
      <c r="B31" s="151"/>
      <c r="C31" s="150"/>
      <c r="D31" s="150"/>
      <c r="E31" s="152" t="s">
        <v>19</v>
      </c>
      <c r="F31" s="152"/>
      <c r="G31" s="152"/>
      <c r="H31" s="152"/>
      <c r="I31" s="150"/>
      <c r="J31" s="150"/>
      <c r="K31" s="150"/>
      <c r="L31" s="153"/>
      <c r="S31" s="150"/>
      <c r="T31" s="150"/>
      <c r="U31" s="150"/>
      <c r="V31" s="150"/>
      <c r="W31" s="150"/>
      <c r="X31" s="150"/>
      <c r="Y31" s="150"/>
      <c r="Z31" s="150"/>
      <c r="AA31" s="150"/>
      <c r="AB31" s="150"/>
      <c r="AC31" s="150"/>
      <c r="AD31" s="150"/>
      <c r="AE31" s="150"/>
    </row>
    <row r="32" s="2" customFormat="1" ht="6.96" customHeight="1">
      <c r="A32" s="39"/>
      <c r="B32" s="45"/>
      <c r="C32" s="39"/>
      <c r="D32" s="39"/>
      <c r="E32" s="39"/>
      <c r="F32" s="39"/>
      <c r="G32" s="39"/>
      <c r="H32" s="39"/>
      <c r="I32" s="39"/>
      <c r="J32" s="39"/>
      <c r="K32" s="39"/>
      <c r="L32" s="147"/>
      <c r="S32" s="39"/>
      <c r="T32" s="39"/>
      <c r="U32" s="39"/>
      <c r="V32" s="39"/>
      <c r="W32" s="39"/>
      <c r="X32" s="39"/>
      <c r="Y32" s="39"/>
      <c r="Z32" s="39"/>
      <c r="AA32" s="39"/>
      <c r="AB32" s="39"/>
      <c r="AC32" s="39"/>
      <c r="AD32" s="39"/>
      <c r="AE32" s="39"/>
    </row>
    <row r="33" s="2" customFormat="1" ht="6.96" customHeight="1">
      <c r="A33" s="39"/>
      <c r="B33" s="45"/>
      <c r="C33" s="39"/>
      <c r="D33" s="154"/>
      <c r="E33" s="154"/>
      <c r="F33" s="154"/>
      <c r="G33" s="154"/>
      <c r="H33" s="154"/>
      <c r="I33" s="154"/>
      <c r="J33" s="154"/>
      <c r="K33" s="154"/>
      <c r="L33" s="147"/>
      <c r="S33" s="39"/>
      <c r="T33" s="39"/>
      <c r="U33" s="39"/>
      <c r="V33" s="39"/>
      <c r="W33" s="39"/>
      <c r="X33" s="39"/>
      <c r="Y33" s="39"/>
      <c r="Z33" s="39"/>
      <c r="AA33" s="39"/>
      <c r="AB33" s="39"/>
      <c r="AC33" s="39"/>
      <c r="AD33" s="39"/>
      <c r="AE33" s="39"/>
    </row>
    <row r="34" s="2" customFormat="1" ht="25.44" customHeight="1">
      <c r="A34" s="39"/>
      <c r="B34" s="45"/>
      <c r="C34" s="39"/>
      <c r="D34" s="155" t="s">
        <v>37</v>
      </c>
      <c r="E34" s="39"/>
      <c r="F34" s="39"/>
      <c r="G34" s="39"/>
      <c r="H34" s="39"/>
      <c r="I34" s="39"/>
      <c r="J34" s="156">
        <f>ROUND(J91, 2)</f>
        <v>0</v>
      </c>
      <c r="K34" s="39"/>
      <c r="L34" s="147"/>
      <c r="S34" s="39"/>
      <c r="T34" s="39"/>
      <c r="U34" s="39"/>
      <c r="V34" s="39"/>
      <c r="W34" s="39"/>
      <c r="X34" s="39"/>
      <c r="Y34" s="39"/>
      <c r="Z34" s="39"/>
      <c r="AA34" s="39"/>
      <c r="AB34" s="39"/>
      <c r="AC34" s="39"/>
      <c r="AD34" s="39"/>
      <c r="AE34" s="39"/>
    </row>
    <row r="35" s="2" customFormat="1" ht="6.96" customHeight="1">
      <c r="A35" s="39"/>
      <c r="B35" s="45"/>
      <c r="C35" s="39"/>
      <c r="D35" s="154"/>
      <c r="E35" s="154"/>
      <c r="F35" s="154"/>
      <c r="G35" s="154"/>
      <c r="H35" s="154"/>
      <c r="I35" s="154"/>
      <c r="J35" s="154"/>
      <c r="K35" s="154"/>
      <c r="L35" s="147"/>
      <c r="S35" s="39"/>
      <c r="T35" s="39"/>
      <c r="U35" s="39"/>
      <c r="V35" s="39"/>
      <c r="W35" s="39"/>
      <c r="X35" s="39"/>
      <c r="Y35" s="39"/>
      <c r="Z35" s="39"/>
      <c r="AA35" s="39"/>
      <c r="AB35" s="39"/>
      <c r="AC35" s="39"/>
      <c r="AD35" s="39"/>
      <c r="AE35" s="39"/>
    </row>
    <row r="36" s="2" customFormat="1" ht="14.4" customHeight="1">
      <c r="A36" s="39"/>
      <c r="B36" s="45"/>
      <c r="C36" s="39"/>
      <c r="D36" s="39"/>
      <c r="E36" s="39"/>
      <c r="F36" s="157" t="s">
        <v>39</v>
      </c>
      <c r="G36" s="39"/>
      <c r="H36" s="39"/>
      <c r="I36" s="157" t="s">
        <v>38</v>
      </c>
      <c r="J36" s="157" t="s">
        <v>40</v>
      </c>
      <c r="K36" s="39"/>
      <c r="L36" s="147"/>
      <c r="S36" s="39"/>
      <c r="T36" s="39"/>
      <c r="U36" s="39"/>
      <c r="V36" s="39"/>
      <c r="W36" s="39"/>
      <c r="X36" s="39"/>
      <c r="Y36" s="39"/>
      <c r="Z36" s="39"/>
      <c r="AA36" s="39"/>
      <c r="AB36" s="39"/>
      <c r="AC36" s="39"/>
      <c r="AD36" s="39"/>
      <c r="AE36" s="39"/>
    </row>
    <row r="37" s="2" customFormat="1" ht="14.4" customHeight="1">
      <c r="A37" s="39"/>
      <c r="B37" s="45"/>
      <c r="C37" s="39"/>
      <c r="D37" s="146" t="s">
        <v>41</v>
      </c>
      <c r="E37" s="144" t="s">
        <v>42</v>
      </c>
      <c r="F37" s="158">
        <f>ROUND((SUM(BE91:BE99)),  2)</f>
        <v>0</v>
      </c>
      <c r="G37" s="39"/>
      <c r="H37" s="39"/>
      <c r="I37" s="159">
        <v>0.20999999999999999</v>
      </c>
      <c r="J37" s="158">
        <f>ROUND(((SUM(BE91:BE99))*I37),  2)</f>
        <v>0</v>
      </c>
      <c r="K37" s="39"/>
      <c r="L37" s="147"/>
      <c r="S37" s="39"/>
      <c r="T37" s="39"/>
      <c r="U37" s="39"/>
      <c r="V37" s="39"/>
      <c r="W37" s="39"/>
      <c r="X37" s="39"/>
      <c r="Y37" s="39"/>
      <c r="Z37" s="39"/>
      <c r="AA37" s="39"/>
      <c r="AB37" s="39"/>
      <c r="AC37" s="39"/>
      <c r="AD37" s="39"/>
      <c r="AE37" s="39"/>
    </row>
    <row r="38" s="2" customFormat="1" ht="14.4" customHeight="1">
      <c r="A38" s="39"/>
      <c r="B38" s="45"/>
      <c r="C38" s="39"/>
      <c r="D38" s="39"/>
      <c r="E38" s="144" t="s">
        <v>43</v>
      </c>
      <c r="F38" s="158">
        <f>ROUND((SUM(BF91:BF99)),  2)</f>
        <v>0</v>
      </c>
      <c r="G38" s="39"/>
      <c r="H38" s="39"/>
      <c r="I38" s="159">
        <v>0.14999999999999999</v>
      </c>
      <c r="J38" s="158">
        <f>ROUND(((SUM(BF91:BF99))*I38),  2)</f>
        <v>0</v>
      </c>
      <c r="K38" s="39"/>
      <c r="L38" s="147"/>
      <c r="S38" s="39"/>
      <c r="T38" s="39"/>
      <c r="U38" s="39"/>
      <c r="V38" s="39"/>
      <c r="W38" s="39"/>
      <c r="X38" s="39"/>
      <c r="Y38" s="39"/>
      <c r="Z38" s="39"/>
      <c r="AA38" s="39"/>
      <c r="AB38" s="39"/>
      <c r="AC38" s="39"/>
      <c r="AD38" s="39"/>
      <c r="AE38" s="39"/>
    </row>
    <row r="39" hidden="1" s="2" customFormat="1" ht="14.4" customHeight="1">
      <c r="A39" s="39"/>
      <c r="B39" s="45"/>
      <c r="C39" s="39"/>
      <c r="D39" s="39"/>
      <c r="E39" s="144" t="s">
        <v>44</v>
      </c>
      <c r="F39" s="158">
        <f>ROUND((SUM(BG91:BG99)),  2)</f>
        <v>0</v>
      </c>
      <c r="G39" s="39"/>
      <c r="H39" s="39"/>
      <c r="I39" s="159">
        <v>0.20999999999999999</v>
      </c>
      <c r="J39" s="158">
        <f>0</f>
        <v>0</v>
      </c>
      <c r="K39" s="39"/>
      <c r="L39" s="147"/>
      <c r="S39" s="39"/>
      <c r="T39" s="39"/>
      <c r="U39" s="39"/>
      <c r="V39" s="39"/>
      <c r="W39" s="39"/>
      <c r="X39" s="39"/>
      <c r="Y39" s="39"/>
      <c r="Z39" s="39"/>
      <c r="AA39" s="39"/>
      <c r="AB39" s="39"/>
      <c r="AC39" s="39"/>
      <c r="AD39" s="39"/>
      <c r="AE39" s="39"/>
    </row>
    <row r="40" hidden="1" s="2" customFormat="1" ht="14.4" customHeight="1">
      <c r="A40" s="39"/>
      <c r="B40" s="45"/>
      <c r="C40" s="39"/>
      <c r="D40" s="39"/>
      <c r="E40" s="144" t="s">
        <v>45</v>
      </c>
      <c r="F40" s="158">
        <f>ROUND((SUM(BH91:BH99)),  2)</f>
        <v>0</v>
      </c>
      <c r="G40" s="39"/>
      <c r="H40" s="39"/>
      <c r="I40" s="159">
        <v>0.14999999999999999</v>
      </c>
      <c r="J40" s="158">
        <f>0</f>
        <v>0</v>
      </c>
      <c r="K40" s="39"/>
      <c r="L40" s="147"/>
      <c r="S40" s="39"/>
      <c r="T40" s="39"/>
      <c r="U40" s="39"/>
      <c r="V40" s="39"/>
      <c r="W40" s="39"/>
      <c r="X40" s="39"/>
      <c r="Y40" s="39"/>
      <c r="Z40" s="39"/>
      <c r="AA40" s="39"/>
      <c r="AB40" s="39"/>
      <c r="AC40" s="39"/>
      <c r="AD40" s="39"/>
      <c r="AE40" s="39"/>
    </row>
    <row r="41" hidden="1" s="2" customFormat="1" ht="14.4" customHeight="1">
      <c r="A41" s="39"/>
      <c r="B41" s="45"/>
      <c r="C41" s="39"/>
      <c r="D41" s="39"/>
      <c r="E41" s="144" t="s">
        <v>46</v>
      </c>
      <c r="F41" s="158">
        <f>ROUND((SUM(BI91:BI99)),  2)</f>
        <v>0</v>
      </c>
      <c r="G41" s="39"/>
      <c r="H41" s="39"/>
      <c r="I41" s="159">
        <v>0</v>
      </c>
      <c r="J41" s="158">
        <f>0</f>
        <v>0</v>
      </c>
      <c r="K41" s="39"/>
      <c r="L41" s="147"/>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147"/>
      <c r="S42" s="39"/>
      <c r="T42" s="39"/>
      <c r="U42" s="39"/>
      <c r="V42" s="39"/>
      <c r="W42" s="39"/>
      <c r="X42" s="39"/>
      <c r="Y42" s="39"/>
      <c r="Z42" s="39"/>
      <c r="AA42" s="39"/>
      <c r="AB42" s="39"/>
      <c r="AC42" s="39"/>
      <c r="AD42" s="39"/>
      <c r="AE42" s="39"/>
    </row>
    <row r="43" s="2" customFormat="1" ht="25.44" customHeight="1">
      <c r="A43" s="39"/>
      <c r="B43" s="45"/>
      <c r="C43" s="160"/>
      <c r="D43" s="161" t="s">
        <v>47</v>
      </c>
      <c r="E43" s="162"/>
      <c r="F43" s="162"/>
      <c r="G43" s="163" t="s">
        <v>48</v>
      </c>
      <c r="H43" s="164" t="s">
        <v>49</v>
      </c>
      <c r="I43" s="162"/>
      <c r="J43" s="165">
        <f>SUM(J34:J41)</f>
        <v>0</v>
      </c>
      <c r="K43" s="166"/>
      <c r="L43" s="147"/>
      <c r="S43" s="39"/>
      <c r="T43" s="39"/>
      <c r="U43" s="39"/>
      <c r="V43" s="39"/>
      <c r="W43" s="39"/>
      <c r="X43" s="39"/>
      <c r="Y43" s="39"/>
      <c r="Z43" s="39"/>
      <c r="AA43" s="39"/>
      <c r="AB43" s="39"/>
      <c r="AC43" s="39"/>
      <c r="AD43" s="39"/>
      <c r="AE43" s="39"/>
    </row>
    <row r="44" s="2" customFormat="1" ht="14.4" customHeight="1">
      <c r="A44" s="39"/>
      <c r="B44" s="167"/>
      <c r="C44" s="168"/>
      <c r="D44" s="168"/>
      <c r="E44" s="168"/>
      <c r="F44" s="168"/>
      <c r="G44" s="168"/>
      <c r="H44" s="168"/>
      <c r="I44" s="168"/>
      <c r="J44" s="168"/>
      <c r="K44" s="168"/>
      <c r="L44" s="147"/>
      <c r="S44" s="39"/>
      <c r="T44" s="39"/>
      <c r="U44" s="39"/>
      <c r="V44" s="39"/>
      <c r="W44" s="39"/>
      <c r="X44" s="39"/>
      <c r="Y44" s="39"/>
      <c r="Z44" s="39"/>
      <c r="AA44" s="39"/>
      <c r="AB44" s="39"/>
      <c r="AC44" s="39"/>
      <c r="AD44" s="39"/>
      <c r="AE44" s="39"/>
    </row>
    <row r="48" s="2" customFormat="1" ht="6.96" customHeight="1">
      <c r="A48" s="39"/>
      <c r="B48" s="169"/>
      <c r="C48" s="170"/>
      <c r="D48" s="170"/>
      <c r="E48" s="170"/>
      <c r="F48" s="170"/>
      <c r="G48" s="170"/>
      <c r="H48" s="170"/>
      <c r="I48" s="170"/>
      <c r="J48" s="170"/>
      <c r="K48" s="170"/>
      <c r="L48" s="147"/>
      <c r="S48" s="39"/>
      <c r="T48" s="39"/>
      <c r="U48" s="39"/>
      <c r="V48" s="39"/>
      <c r="W48" s="39"/>
      <c r="X48" s="39"/>
      <c r="Y48" s="39"/>
      <c r="Z48" s="39"/>
      <c r="AA48" s="39"/>
      <c r="AB48" s="39"/>
      <c r="AC48" s="39"/>
      <c r="AD48" s="39"/>
      <c r="AE48" s="39"/>
    </row>
    <row r="49" s="2" customFormat="1" ht="24.96" customHeight="1">
      <c r="A49" s="39"/>
      <c r="B49" s="40"/>
      <c r="C49" s="24" t="s">
        <v>154</v>
      </c>
      <c r="D49" s="41"/>
      <c r="E49" s="41"/>
      <c r="F49" s="41"/>
      <c r="G49" s="41"/>
      <c r="H49" s="41"/>
      <c r="I49" s="41"/>
      <c r="J49" s="41"/>
      <c r="K49" s="41"/>
      <c r="L49" s="147"/>
      <c r="S49" s="39"/>
      <c r="T49" s="39"/>
      <c r="U49" s="39"/>
      <c r="V49" s="39"/>
      <c r="W49" s="39"/>
      <c r="X49" s="39"/>
      <c r="Y49" s="39"/>
      <c r="Z49" s="39"/>
      <c r="AA49" s="39"/>
      <c r="AB49" s="39"/>
      <c r="AC49" s="39"/>
      <c r="AD49" s="39"/>
      <c r="AE49" s="39"/>
    </row>
    <row r="50" s="2" customFormat="1" ht="6.96" customHeight="1">
      <c r="A50" s="39"/>
      <c r="B50" s="40"/>
      <c r="C50" s="41"/>
      <c r="D50" s="41"/>
      <c r="E50" s="41"/>
      <c r="F50" s="41"/>
      <c r="G50" s="41"/>
      <c r="H50" s="41"/>
      <c r="I50" s="41"/>
      <c r="J50" s="41"/>
      <c r="K50" s="41"/>
      <c r="L50" s="147"/>
      <c r="S50" s="39"/>
      <c r="T50" s="39"/>
      <c r="U50" s="39"/>
      <c r="V50" s="39"/>
      <c r="W50" s="39"/>
      <c r="X50" s="39"/>
      <c r="Y50" s="39"/>
      <c r="Z50" s="39"/>
      <c r="AA50" s="39"/>
      <c r="AB50" s="39"/>
      <c r="AC50" s="39"/>
      <c r="AD50" s="39"/>
      <c r="AE50" s="39"/>
    </row>
    <row r="51" s="2" customFormat="1" ht="12" customHeight="1">
      <c r="A51" s="39"/>
      <c r="B51" s="40"/>
      <c r="C51" s="33" t="s">
        <v>16</v>
      </c>
      <c r="D51" s="41"/>
      <c r="E51" s="41"/>
      <c r="F51" s="41"/>
      <c r="G51" s="41"/>
      <c r="H51" s="41"/>
      <c r="I51" s="41"/>
      <c r="J51" s="41"/>
      <c r="K51" s="41"/>
      <c r="L51" s="147"/>
      <c r="S51" s="39"/>
      <c r="T51" s="39"/>
      <c r="U51" s="39"/>
      <c r="V51" s="39"/>
      <c r="W51" s="39"/>
      <c r="X51" s="39"/>
      <c r="Y51" s="39"/>
      <c r="Z51" s="39"/>
      <c r="AA51" s="39"/>
      <c r="AB51" s="39"/>
      <c r="AC51" s="39"/>
      <c r="AD51" s="39"/>
      <c r="AE51" s="39"/>
    </row>
    <row r="52" s="2" customFormat="1" ht="16.5" customHeight="1">
      <c r="A52" s="39"/>
      <c r="B52" s="40"/>
      <c r="C52" s="41"/>
      <c r="D52" s="41"/>
      <c r="E52" s="171" t="str">
        <f>E7</f>
        <v>Oprava geometrických parametrů koleje 2023 u ST Ústí nad Labem</v>
      </c>
      <c r="F52" s="33"/>
      <c r="G52" s="33"/>
      <c r="H52" s="33"/>
      <c r="I52" s="41"/>
      <c r="J52" s="41"/>
      <c r="K52" s="41"/>
      <c r="L52" s="147"/>
      <c r="S52" s="39"/>
      <c r="T52" s="39"/>
      <c r="U52" s="39"/>
      <c r="V52" s="39"/>
      <c r="W52" s="39"/>
      <c r="X52" s="39"/>
      <c r="Y52" s="39"/>
      <c r="Z52" s="39"/>
      <c r="AA52" s="39"/>
      <c r="AB52" s="39"/>
      <c r="AC52" s="39"/>
      <c r="AD52" s="39"/>
      <c r="AE52" s="39"/>
    </row>
    <row r="53" s="1" customFormat="1" ht="12" customHeight="1">
      <c r="B53" s="22"/>
      <c r="C53" s="33" t="s">
        <v>148</v>
      </c>
      <c r="D53" s="23"/>
      <c r="E53" s="23"/>
      <c r="F53" s="23"/>
      <c r="G53" s="23"/>
      <c r="H53" s="23"/>
      <c r="I53" s="23"/>
      <c r="J53" s="23"/>
      <c r="K53" s="23"/>
      <c r="L53" s="21"/>
    </row>
    <row r="54" s="1" customFormat="1" ht="16.5" customHeight="1">
      <c r="B54" s="22"/>
      <c r="C54" s="23"/>
      <c r="D54" s="23"/>
      <c r="E54" s="171" t="s">
        <v>149</v>
      </c>
      <c r="F54" s="23"/>
      <c r="G54" s="23"/>
      <c r="H54" s="23"/>
      <c r="I54" s="23"/>
      <c r="J54" s="23"/>
      <c r="K54" s="23"/>
      <c r="L54" s="21"/>
    </row>
    <row r="55" s="1" customFormat="1" ht="12" customHeight="1">
      <c r="B55" s="22"/>
      <c r="C55" s="33" t="s">
        <v>150</v>
      </c>
      <c r="D55" s="23"/>
      <c r="E55" s="23"/>
      <c r="F55" s="23"/>
      <c r="G55" s="23"/>
      <c r="H55" s="23"/>
      <c r="I55" s="23"/>
      <c r="J55" s="23"/>
      <c r="K55" s="23"/>
      <c r="L55" s="21"/>
    </row>
    <row r="56" s="2" customFormat="1" ht="16.5" customHeight="1">
      <c r="A56" s="39"/>
      <c r="B56" s="40"/>
      <c r="C56" s="41"/>
      <c r="D56" s="41"/>
      <c r="E56" s="172" t="s">
        <v>151</v>
      </c>
      <c r="F56" s="41"/>
      <c r="G56" s="41"/>
      <c r="H56" s="41"/>
      <c r="I56" s="41"/>
      <c r="J56" s="41"/>
      <c r="K56" s="41"/>
      <c r="L56" s="147"/>
      <c r="S56" s="39"/>
      <c r="T56" s="39"/>
      <c r="U56" s="39"/>
      <c r="V56" s="39"/>
      <c r="W56" s="39"/>
      <c r="X56" s="39"/>
      <c r="Y56" s="39"/>
      <c r="Z56" s="39"/>
      <c r="AA56" s="39"/>
      <c r="AB56" s="39"/>
      <c r="AC56" s="39"/>
      <c r="AD56" s="39"/>
      <c r="AE56" s="39"/>
    </row>
    <row r="57" s="2" customFormat="1" ht="12" customHeight="1">
      <c r="A57" s="39"/>
      <c r="B57" s="40"/>
      <c r="C57" s="33" t="s">
        <v>152</v>
      </c>
      <c r="D57" s="41"/>
      <c r="E57" s="41"/>
      <c r="F57" s="41"/>
      <c r="G57" s="41"/>
      <c r="H57" s="41"/>
      <c r="I57" s="41"/>
      <c r="J57" s="41"/>
      <c r="K57" s="41"/>
      <c r="L57" s="147"/>
      <c r="S57" s="39"/>
      <c r="T57" s="39"/>
      <c r="U57" s="39"/>
      <c r="V57" s="39"/>
      <c r="W57" s="39"/>
      <c r="X57" s="39"/>
      <c r="Y57" s="39"/>
      <c r="Z57" s="39"/>
      <c r="AA57" s="39"/>
      <c r="AB57" s="39"/>
      <c r="AC57" s="39"/>
      <c r="AD57" s="39"/>
      <c r="AE57" s="39"/>
    </row>
    <row r="58" s="2" customFormat="1" ht="16.5" customHeight="1">
      <c r="A58" s="39"/>
      <c r="B58" s="40"/>
      <c r="C58" s="41"/>
      <c r="D58" s="41"/>
      <c r="E58" s="70" t="str">
        <f>E13</f>
        <v>03 - SO 03 - PS Ústí nad Labem hl. n.</v>
      </c>
      <c r="F58" s="41"/>
      <c r="G58" s="41"/>
      <c r="H58" s="41"/>
      <c r="I58" s="41"/>
      <c r="J58" s="41"/>
      <c r="K58" s="41"/>
      <c r="L58" s="147"/>
      <c r="S58" s="39"/>
      <c r="T58" s="39"/>
      <c r="U58" s="39"/>
      <c r="V58" s="39"/>
      <c r="W58" s="39"/>
      <c r="X58" s="39"/>
      <c r="Y58" s="39"/>
      <c r="Z58" s="39"/>
      <c r="AA58" s="39"/>
      <c r="AB58" s="39"/>
      <c r="AC58" s="39"/>
      <c r="AD58" s="39"/>
      <c r="AE58" s="39"/>
    </row>
    <row r="59" s="2" customFormat="1" ht="6.96" customHeight="1">
      <c r="A59" s="39"/>
      <c r="B59" s="40"/>
      <c r="C59" s="41"/>
      <c r="D59" s="41"/>
      <c r="E59" s="41"/>
      <c r="F59" s="41"/>
      <c r="G59" s="41"/>
      <c r="H59" s="41"/>
      <c r="I59" s="41"/>
      <c r="J59" s="41"/>
      <c r="K59" s="41"/>
      <c r="L59" s="147"/>
      <c r="S59" s="39"/>
      <c r="T59" s="39"/>
      <c r="U59" s="39"/>
      <c r="V59" s="39"/>
      <c r="W59" s="39"/>
      <c r="X59" s="39"/>
      <c r="Y59" s="39"/>
      <c r="Z59" s="39"/>
      <c r="AA59" s="39"/>
      <c r="AB59" s="39"/>
      <c r="AC59" s="39"/>
      <c r="AD59" s="39"/>
      <c r="AE59" s="39"/>
    </row>
    <row r="60" s="2" customFormat="1" ht="12" customHeight="1">
      <c r="A60" s="39"/>
      <c r="B60" s="40"/>
      <c r="C60" s="33" t="s">
        <v>21</v>
      </c>
      <c r="D60" s="41"/>
      <c r="E60" s="41"/>
      <c r="F60" s="28" t="str">
        <f>F16</f>
        <v xml:space="preserve"> </v>
      </c>
      <c r="G60" s="41"/>
      <c r="H60" s="41"/>
      <c r="I60" s="33" t="s">
        <v>23</v>
      </c>
      <c r="J60" s="73" t="str">
        <f>IF(J16="","",J16)</f>
        <v>21. 2. 2023</v>
      </c>
      <c r="K60" s="41"/>
      <c r="L60" s="147"/>
      <c r="S60" s="39"/>
      <c r="T60" s="39"/>
      <c r="U60" s="39"/>
      <c r="V60" s="39"/>
      <c r="W60" s="39"/>
      <c r="X60" s="39"/>
      <c r="Y60" s="39"/>
      <c r="Z60" s="39"/>
      <c r="AA60" s="39"/>
      <c r="AB60" s="39"/>
      <c r="AC60" s="39"/>
      <c r="AD60" s="39"/>
      <c r="AE60" s="39"/>
    </row>
    <row r="61" s="2" customFormat="1" ht="6.96" customHeight="1">
      <c r="A61" s="39"/>
      <c r="B61" s="40"/>
      <c r="C61" s="41"/>
      <c r="D61" s="41"/>
      <c r="E61" s="41"/>
      <c r="F61" s="41"/>
      <c r="G61" s="41"/>
      <c r="H61" s="41"/>
      <c r="I61" s="41"/>
      <c r="J61" s="41"/>
      <c r="K61" s="41"/>
      <c r="L61" s="147"/>
      <c r="S61" s="39"/>
      <c r="T61" s="39"/>
      <c r="U61" s="39"/>
      <c r="V61" s="39"/>
      <c r="W61" s="39"/>
      <c r="X61" s="39"/>
      <c r="Y61" s="39"/>
      <c r="Z61" s="39"/>
      <c r="AA61" s="39"/>
      <c r="AB61" s="39"/>
      <c r="AC61" s="39"/>
      <c r="AD61" s="39"/>
      <c r="AE61" s="39"/>
    </row>
    <row r="62" s="2" customFormat="1" ht="15.15" customHeight="1">
      <c r="A62" s="39"/>
      <c r="B62" s="40"/>
      <c r="C62" s="33" t="s">
        <v>25</v>
      </c>
      <c r="D62" s="41"/>
      <c r="E62" s="41"/>
      <c r="F62" s="28" t="str">
        <f>E19</f>
        <v>OŘ Ústí nad Labem</v>
      </c>
      <c r="G62" s="41"/>
      <c r="H62" s="41"/>
      <c r="I62" s="33" t="s">
        <v>31</v>
      </c>
      <c r="J62" s="37" t="str">
        <f>E25</f>
        <v xml:space="preserve"> </v>
      </c>
      <c r="K62" s="41"/>
      <c r="L62" s="147"/>
      <c r="S62" s="39"/>
      <c r="T62" s="39"/>
      <c r="U62" s="39"/>
      <c r="V62" s="39"/>
      <c r="W62" s="39"/>
      <c r="X62" s="39"/>
      <c r="Y62" s="39"/>
      <c r="Z62" s="39"/>
      <c r="AA62" s="39"/>
      <c r="AB62" s="39"/>
      <c r="AC62" s="39"/>
      <c r="AD62" s="39"/>
      <c r="AE62" s="39"/>
    </row>
    <row r="63" s="2" customFormat="1" ht="15.15" customHeight="1">
      <c r="A63" s="39"/>
      <c r="B63" s="40"/>
      <c r="C63" s="33" t="s">
        <v>29</v>
      </c>
      <c r="D63" s="41"/>
      <c r="E63" s="41"/>
      <c r="F63" s="28" t="str">
        <f>IF(E22="","",E22)</f>
        <v>Vyplň údaj</v>
      </c>
      <c r="G63" s="41"/>
      <c r="H63" s="41"/>
      <c r="I63" s="33" t="s">
        <v>33</v>
      </c>
      <c r="J63" s="37" t="str">
        <f>E28</f>
        <v>Tomáš Šrédl</v>
      </c>
      <c r="K63" s="41"/>
      <c r="L63" s="147"/>
      <c r="S63" s="39"/>
      <c r="T63" s="39"/>
      <c r="U63" s="39"/>
      <c r="V63" s="39"/>
      <c r="W63" s="39"/>
      <c r="X63" s="39"/>
      <c r="Y63" s="39"/>
      <c r="Z63" s="39"/>
      <c r="AA63" s="39"/>
      <c r="AB63" s="39"/>
      <c r="AC63" s="39"/>
      <c r="AD63" s="39"/>
      <c r="AE63" s="39"/>
    </row>
    <row r="64" s="2" customFormat="1" ht="10.32" customHeight="1">
      <c r="A64" s="39"/>
      <c r="B64" s="40"/>
      <c r="C64" s="41"/>
      <c r="D64" s="41"/>
      <c r="E64" s="41"/>
      <c r="F64" s="41"/>
      <c r="G64" s="41"/>
      <c r="H64" s="41"/>
      <c r="I64" s="41"/>
      <c r="J64" s="41"/>
      <c r="K64" s="41"/>
      <c r="L64" s="147"/>
      <c r="S64" s="39"/>
      <c r="T64" s="39"/>
      <c r="U64" s="39"/>
      <c r="V64" s="39"/>
      <c r="W64" s="39"/>
      <c r="X64" s="39"/>
      <c r="Y64" s="39"/>
      <c r="Z64" s="39"/>
      <c r="AA64" s="39"/>
      <c r="AB64" s="39"/>
      <c r="AC64" s="39"/>
      <c r="AD64" s="39"/>
      <c r="AE64" s="39"/>
    </row>
    <row r="65" s="2" customFormat="1" ht="29.28" customHeight="1">
      <c r="A65" s="39"/>
      <c r="B65" s="40"/>
      <c r="C65" s="173" t="s">
        <v>155</v>
      </c>
      <c r="D65" s="174"/>
      <c r="E65" s="174"/>
      <c r="F65" s="174"/>
      <c r="G65" s="174"/>
      <c r="H65" s="174"/>
      <c r="I65" s="174"/>
      <c r="J65" s="175" t="s">
        <v>156</v>
      </c>
      <c r="K65" s="174"/>
      <c r="L65" s="147"/>
      <c r="S65" s="39"/>
      <c r="T65" s="39"/>
      <c r="U65" s="39"/>
      <c r="V65" s="39"/>
      <c r="W65" s="39"/>
      <c r="X65" s="39"/>
      <c r="Y65" s="39"/>
      <c r="Z65" s="39"/>
      <c r="AA65" s="39"/>
      <c r="AB65" s="39"/>
      <c r="AC65" s="39"/>
      <c r="AD65" s="39"/>
      <c r="AE65" s="39"/>
    </row>
    <row r="66" s="2" customFormat="1" ht="10.32" customHeight="1">
      <c r="A66" s="39"/>
      <c r="B66" s="40"/>
      <c r="C66" s="41"/>
      <c r="D66" s="41"/>
      <c r="E66" s="41"/>
      <c r="F66" s="41"/>
      <c r="G66" s="41"/>
      <c r="H66" s="41"/>
      <c r="I66" s="41"/>
      <c r="J66" s="41"/>
      <c r="K66" s="41"/>
      <c r="L66" s="147"/>
      <c r="S66" s="39"/>
      <c r="T66" s="39"/>
      <c r="U66" s="39"/>
      <c r="V66" s="39"/>
      <c r="W66" s="39"/>
      <c r="X66" s="39"/>
      <c r="Y66" s="39"/>
      <c r="Z66" s="39"/>
      <c r="AA66" s="39"/>
      <c r="AB66" s="39"/>
      <c r="AC66" s="39"/>
      <c r="AD66" s="39"/>
      <c r="AE66" s="39"/>
    </row>
    <row r="67" s="2" customFormat="1" ht="22.8" customHeight="1">
      <c r="A67" s="39"/>
      <c r="B67" s="40"/>
      <c r="C67" s="176" t="s">
        <v>69</v>
      </c>
      <c r="D67" s="41"/>
      <c r="E67" s="41"/>
      <c r="F67" s="41"/>
      <c r="G67" s="41"/>
      <c r="H67" s="41"/>
      <c r="I67" s="41"/>
      <c r="J67" s="103">
        <f>J91</f>
        <v>0</v>
      </c>
      <c r="K67" s="41"/>
      <c r="L67" s="147"/>
      <c r="S67" s="39"/>
      <c r="T67" s="39"/>
      <c r="U67" s="39"/>
      <c r="V67" s="39"/>
      <c r="W67" s="39"/>
      <c r="X67" s="39"/>
      <c r="Y67" s="39"/>
      <c r="Z67" s="39"/>
      <c r="AA67" s="39"/>
      <c r="AB67" s="39"/>
      <c r="AC67" s="39"/>
      <c r="AD67" s="39"/>
      <c r="AE67" s="39"/>
      <c r="AU67" s="18" t="s">
        <v>157</v>
      </c>
    </row>
    <row r="68" s="2" customFormat="1" ht="21.84" customHeight="1">
      <c r="A68" s="39"/>
      <c r="B68" s="40"/>
      <c r="C68" s="41"/>
      <c r="D68" s="41"/>
      <c r="E68" s="41"/>
      <c r="F68" s="41"/>
      <c r="G68" s="41"/>
      <c r="H68" s="41"/>
      <c r="I68" s="41"/>
      <c r="J68" s="41"/>
      <c r="K68" s="41"/>
      <c r="L68" s="147"/>
      <c r="S68" s="39"/>
      <c r="T68" s="39"/>
      <c r="U68" s="39"/>
      <c r="V68" s="39"/>
      <c r="W68" s="39"/>
      <c r="X68" s="39"/>
      <c r="Y68" s="39"/>
      <c r="Z68" s="39"/>
      <c r="AA68" s="39"/>
      <c r="AB68" s="39"/>
      <c r="AC68" s="39"/>
      <c r="AD68" s="39"/>
      <c r="AE68" s="39"/>
    </row>
    <row r="69" s="2" customFormat="1" ht="6.96" customHeight="1">
      <c r="A69" s="39"/>
      <c r="B69" s="60"/>
      <c r="C69" s="61"/>
      <c r="D69" s="61"/>
      <c r="E69" s="61"/>
      <c r="F69" s="61"/>
      <c r="G69" s="61"/>
      <c r="H69" s="61"/>
      <c r="I69" s="61"/>
      <c r="J69" s="61"/>
      <c r="K69" s="61"/>
      <c r="L69" s="147"/>
      <c r="S69" s="39"/>
      <c r="T69" s="39"/>
      <c r="U69" s="39"/>
      <c r="V69" s="39"/>
      <c r="W69" s="39"/>
      <c r="X69" s="39"/>
      <c r="Y69" s="39"/>
      <c r="Z69" s="39"/>
      <c r="AA69" s="39"/>
      <c r="AB69" s="39"/>
      <c r="AC69" s="39"/>
      <c r="AD69" s="39"/>
      <c r="AE69" s="39"/>
    </row>
    <row r="73" s="2" customFormat="1" ht="6.96" customHeight="1">
      <c r="A73" s="39"/>
      <c r="B73" s="62"/>
      <c r="C73" s="63"/>
      <c r="D73" s="63"/>
      <c r="E73" s="63"/>
      <c r="F73" s="63"/>
      <c r="G73" s="63"/>
      <c r="H73" s="63"/>
      <c r="I73" s="63"/>
      <c r="J73" s="63"/>
      <c r="K73" s="63"/>
      <c r="L73" s="147"/>
      <c r="S73" s="39"/>
      <c r="T73" s="39"/>
      <c r="U73" s="39"/>
      <c r="V73" s="39"/>
      <c r="W73" s="39"/>
      <c r="X73" s="39"/>
      <c r="Y73" s="39"/>
      <c r="Z73" s="39"/>
      <c r="AA73" s="39"/>
      <c r="AB73" s="39"/>
      <c r="AC73" s="39"/>
      <c r="AD73" s="39"/>
      <c r="AE73" s="39"/>
    </row>
    <row r="74" s="2" customFormat="1" ht="24.96" customHeight="1">
      <c r="A74" s="39"/>
      <c r="B74" s="40"/>
      <c r="C74" s="24" t="s">
        <v>160</v>
      </c>
      <c r="D74" s="41"/>
      <c r="E74" s="41"/>
      <c r="F74" s="41"/>
      <c r="G74" s="41"/>
      <c r="H74" s="41"/>
      <c r="I74" s="41"/>
      <c r="J74" s="41"/>
      <c r="K74" s="41"/>
      <c r="L74" s="147"/>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47"/>
      <c r="S75" s="39"/>
      <c r="T75" s="39"/>
      <c r="U75" s="39"/>
      <c r="V75" s="39"/>
      <c r="W75" s="39"/>
      <c r="X75" s="39"/>
      <c r="Y75" s="39"/>
      <c r="Z75" s="39"/>
      <c r="AA75" s="39"/>
      <c r="AB75" s="39"/>
      <c r="AC75" s="39"/>
      <c r="AD75" s="39"/>
      <c r="AE75" s="39"/>
    </row>
    <row r="76" s="2" customFormat="1" ht="12" customHeight="1">
      <c r="A76" s="39"/>
      <c r="B76" s="40"/>
      <c r="C76" s="33" t="s">
        <v>16</v>
      </c>
      <c r="D76" s="41"/>
      <c r="E76" s="41"/>
      <c r="F76" s="41"/>
      <c r="G76" s="41"/>
      <c r="H76" s="41"/>
      <c r="I76" s="41"/>
      <c r="J76" s="41"/>
      <c r="K76" s="41"/>
      <c r="L76" s="147"/>
      <c r="S76" s="39"/>
      <c r="T76" s="39"/>
      <c r="U76" s="39"/>
      <c r="V76" s="39"/>
      <c r="W76" s="39"/>
      <c r="X76" s="39"/>
      <c r="Y76" s="39"/>
      <c r="Z76" s="39"/>
      <c r="AA76" s="39"/>
      <c r="AB76" s="39"/>
      <c r="AC76" s="39"/>
      <c r="AD76" s="39"/>
      <c r="AE76" s="39"/>
    </row>
    <row r="77" s="2" customFormat="1" ht="16.5" customHeight="1">
      <c r="A77" s="39"/>
      <c r="B77" s="40"/>
      <c r="C77" s="41"/>
      <c r="D77" s="41"/>
      <c r="E77" s="171" t="str">
        <f>E7</f>
        <v>Oprava geometrických parametrů koleje 2023 u ST Ústí nad Labem</v>
      </c>
      <c r="F77" s="33"/>
      <c r="G77" s="33"/>
      <c r="H77" s="33"/>
      <c r="I77" s="41"/>
      <c r="J77" s="41"/>
      <c r="K77" s="41"/>
      <c r="L77" s="147"/>
      <c r="S77" s="39"/>
      <c r="T77" s="39"/>
      <c r="U77" s="39"/>
      <c r="V77" s="39"/>
      <c r="W77" s="39"/>
      <c r="X77" s="39"/>
      <c r="Y77" s="39"/>
      <c r="Z77" s="39"/>
      <c r="AA77" s="39"/>
      <c r="AB77" s="39"/>
      <c r="AC77" s="39"/>
      <c r="AD77" s="39"/>
      <c r="AE77" s="39"/>
    </row>
    <row r="78" s="1" customFormat="1" ht="12" customHeight="1">
      <c r="B78" s="22"/>
      <c r="C78" s="33" t="s">
        <v>148</v>
      </c>
      <c r="D78" s="23"/>
      <c r="E78" s="23"/>
      <c r="F78" s="23"/>
      <c r="G78" s="23"/>
      <c r="H78" s="23"/>
      <c r="I78" s="23"/>
      <c r="J78" s="23"/>
      <c r="K78" s="23"/>
      <c r="L78" s="21"/>
    </row>
    <row r="79" s="1" customFormat="1" ht="16.5" customHeight="1">
      <c r="B79" s="22"/>
      <c r="C79" s="23"/>
      <c r="D79" s="23"/>
      <c r="E79" s="171" t="s">
        <v>149</v>
      </c>
      <c r="F79" s="23"/>
      <c r="G79" s="23"/>
      <c r="H79" s="23"/>
      <c r="I79" s="23"/>
      <c r="J79" s="23"/>
      <c r="K79" s="23"/>
      <c r="L79" s="21"/>
    </row>
    <row r="80" s="1" customFormat="1" ht="12" customHeight="1">
      <c r="B80" s="22"/>
      <c r="C80" s="33" t="s">
        <v>150</v>
      </c>
      <c r="D80" s="23"/>
      <c r="E80" s="23"/>
      <c r="F80" s="23"/>
      <c r="G80" s="23"/>
      <c r="H80" s="23"/>
      <c r="I80" s="23"/>
      <c r="J80" s="23"/>
      <c r="K80" s="23"/>
      <c r="L80" s="21"/>
    </row>
    <row r="81" s="2" customFormat="1" ht="16.5" customHeight="1">
      <c r="A81" s="39"/>
      <c r="B81" s="40"/>
      <c r="C81" s="41"/>
      <c r="D81" s="41"/>
      <c r="E81" s="172" t="s">
        <v>151</v>
      </c>
      <c r="F81" s="41"/>
      <c r="G81" s="41"/>
      <c r="H81" s="41"/>
      <c r="I81" s="41"/>
      <c r="J81" s="41"/>
      <c r="K81" s="41"/>
      <c r="L81" s="147"/>
      <c r="S81" s="39"/>
      <c r="T81" s="39"/>
      <c r="U81" s="39"/>
      <c r="V81" s="39"/>
      <c r="W81" s="39"/>
      <c r="X81" s="39"/>
      <c r="Y81" s="39"/>
      <c r="Z81" s="39"/>
      <c r="AA81" s="39"/>
      <c r="AB81" s="39"/>
      <c r="AC81" s="39"/>
      <c r="AD81" s="39"/>
      <c r="AE81" s="39"/>
    </row>
    <row r="82" s="2" customFormat="1" ht="12" customHeight="1">
      <c r="A82" s="39"/>
      <c r="B82" s="40"/>
      <c r="C82" s="33" t="s">
        <v>152</v>
      </c>
      <c r="D82" s="41"/>
      <c r="E82" s="41"/>
      <c r="F82" s="41"/>
      <c r="G82" s="41"/>
      <c r="H82" s="41"/>
      <c r="I82" s="41"/>
      <c r="J82" s="41"/>
      <c r="K82" s="41"/>
      <c r="L82" s="147"/>
      <c r="S82" s="39"/>
      <c r="T82" s="39"/>
      <c r="U82" s="39"/>
      <c r="V82" s="39"/>
      <c r="W82" s="39"/>
      <c r="X82" s="39"/>
      <c r="Y82" s="39"/>
      <c r="Z82" s="39"/>
      <c r="AA82" s="39"/>
      <c r="AB82" s="39"/>
      <c r="AC82" s="39"/>
      <c r="AD82" s="39"/>
      <c r="AE82" s="39"/>
    </row>
    <row r="83" s="2" customFormat="1" ht="16.5" customHeight="1">
      <c r="A83" s="39"/>
      <c r="B83" s="40"/>
      <c r="C83" s="41"/>
      <c r="D83" s="41"/>
      <c r="E83" s="70" t="str">
        <f>E13</f>
        <v>03 - SO 03 - PS Ústí nad Labem hl. n.</v>
      </c>
      <c r="F83" s="41"/>
      <c r="G83" s="41"/>
      <c r="H83" s="41"/>
      <c r="I83" s="41"/>
      <c r="J83" s="41"/>
      <c r="K83" s="41"/>
      <c r="L83" s="147"/>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47"/>
      <c r="S84" s="39"/>
      <c r="T84" s="39"/>
      <c r="U84" s="39"/>
      <c r="V84" s="39"/>
      <c r="W84" s="39"/>
      <c r="X84" s="39"/>
      <c r="Y84" s="39"/>
      <c r="Z84" s="39"/>
      <c r="AA84" s="39"/>
      <c r="AB84" s="39"/>
      <c r="AC84" s="39"/>
      <c r="AD84" s="39"/>
      <c r="AE84" s="39"/>
    </row>
    <row r="85" s="2" customFormat="1" ht="12" customHeight="1">
      <c r="A85" s="39"/>
      <c r="B85" s="40"/>
      <c r="C85" s="33" t="s">
        <v>21</v>
      </c>
      <c r="D85" s="41"/>
      <c r="E85" s="41"/>
      <c r="F85" s="28" t="str">
        <f>F16</f>
        <v xml:space="preserve"> </v>
      </c>
      <c r="G85" s="41"/>
      <c r="H85" s="41"/>
      <c r="I85" s="33" t="s">
        <v>23</v>
      </c>
      <c r="J85" s="73" t="str">
        <f>IF(J16="","",J16)</f>
        <v>21. 2. 2023</v>
      </c>
      <c r="K85" s="41"/>
      <c r="L85" s="147"/>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41"/>
      <c r="J86" s="41"/>
      <c r="K86" s="41"/>
      <c r="L86" s="147"/>
      <c r="S86" s="39"/>
      <c r="T86" s="39"/>
      <c r="U86" s="39"/>
      <c r="V86" s="39"/>
      <c r="W86" s="39"/>
      <c r="X86" s="39"/>
      <c r="Y86" s="39"/>
      <c r="Z86" s="39"/>
      <c r="AA86" s="39"/>
      <c r="AB86" s="39"/>
      <c r="AC86" s="39"/>
      <c r="AD86" s="39"/>
      <c r="AE86" s="39"/>
    </row>
    <row r="87" s="2" customFormat="1" ht="15.15" customHeight="1">
      <c r="A87" s="39"/>
      <c r="B87" s="40"/>
      <c r="C87" s="33" t="s">
        <v>25</v>
      </c>
      <c r="D87" s="41"/>
      <c r="E87" s="41"/>
      <c r="F87" s="28" t="str">
        <f>E19</f>
        <v>OŘ Ústí nad Labem</v>
      </c>
      <c r="G87" s="41"/>
      <c r="H87" s="41"/>
      <c r="I87" s="33" t="s">
        <v>31</v>
      </c>
      <c r="J87" s="37" t="str">
        <f>E25</f>
        <v xml:space="preserve"> </v>
      </c>
      <c r="K87" s="41"/>
      <c r="L87" s="147"/>
      <c r="S87" s="39"/>
      <c r="T87" s="39"/>
      <c r="U87" s="39"/>
      <c r="V87" s="39"/>
      <c r="W87" s="39"/>
      <c r="X87" s="39"/>
      <c r="Y87" s="39"/>
      <c r="Z87" s="39"/>
      <c r="AA87" s="39"/>
      <c r="AB87" s="39"/>
      <c r="AC87" s="39"/>
      <c r="AD87" s="39"/>
      <c r="AE87" s="39"/>
    </row>
    <row r="88" s="2" customFormat="1" ht="15.15" customHeight="1">
      <c r="A88" s="39"/>
      <c r="B88" s="40"/>
      <c r="C88" s="33" t="s">
        <v>29</v>
      </c>
      <c r="D88" s="41"/>
      <c r="E88" s="41"/>
      <c r="F88" s="28" t="str">
        <f>IF(E22="","",E22)</f>
        <v>Vyplň údaj</v>
      </c>
      <c r="G88" s="41"/>
      <c r="H88" s="41"/>
      <c r="I88" s="33" t="s">
        <v>33</v>
      </c>
      <c r="J88" s="37" t="str">
        <f>E28</f>
        <v>Tomáš Šrédl</v>
      </c>
      <c r="K88" s="41"/>
      <c r="L88" s="147"/>
      <c r="S88" s="39"/>
      <c r="T88" s="39"/>
      <c r="U88" s="39"/>
      <c r="V88" s="39"/>
      <c r="W88" s="39"/>
      <c r="X88" s="39"/>
      <c r="Y88" s="39"/>
      <c r="Z88" s="39"/>
      <c r="AA88" s="39"/>
      <c r="AB88" s="39"/>
      <c r="AC88" s="39"/>
      <c r="AD88" s="39"/>
      <c r="AE88" s="39"/>
    </row>
    <row r="89" s="2" customFormat="1" ht="10.32" customHeight="1">
      <c r="A89" s="39"/>
      <c r="B89" s="40"/>
      <c r="C89" s="41"/>
      <c r="D89" s="41"/>
      <c r="E89" s="41"/>
      <c r="F89" s="41"/>
      <c r="G89" s="41"/>
      <c r="H89" s="41"/>
      <c r="I89" s="41"/>
      <c r="J89" s="41"/>
      <c r="K89" s="41"/>
      <c r="L89" s="147"/>
      <c r="S89" s="39"/>
      <c r="T89" s="39"/>
      <c r="U89" s="39"/>
      <c r="V89" s="39"/>
      <c r="W89" s="39"/>
      <c r="X89" s="39"/>
      <c r="Y89" s="39"/>
      <c r="Z89" s="39"/>
      <c r="AA89" s="39"/>
      <c r="AB89" s="39"/>
      <c r="AC89" s="39"/>
      <c r="AD89" s="39"/>
      <c r="AE89" s="39"/>
    </row>
    <row r="90" s="11" customFormat="1" ht="29.28" customHeight="1">
      <c r="A90" s="188"/>
      <c r="B90" s="189"/>
      <c r="C90" s="190" t="s">
        <v>161</v>
      </c>
      <c r="D90" s="191" t="s">
        <v>56</v>
      </c>
      <c r="E90" s="191" t="s">
        <v>52</v>
      </c>
      <c r="F90" s="191" t="s">
        <v>53</v>
      </c>
      <c r="G90" s="191" t="s">
        <v>162</v>
      </c>
      <c r="H90" s="191" t="s">
        <v>163</v>
      </c>
      <c r="I90" s="191" t="s">
        <v>164</v>
      </c>
      <c r="J90" s="191" t="s">
        <v>156</v>
      </c>
      <c r="K90" s="192" t="s">
        <v>165</v>
      </c>
      <c r="L90" s="193"/>
      <c r="M90" s="93" t="s">
        <v>19</v>
      </c>
      <c r="N90" s="94" t="s">
        <v>41</v>
      </c>
      <c r="O90" s="94" t="s">
        <v>166</v>
      </c>
      <c r="P90" s="94" t="s">
        <v>167</v>
      </c>
      <c r="Q90" s="94" t="s">
        <v>168</v>
      </c>
      <c r="R90" s="94" t="s">
        <v>169</v>
      </c>
      <c r="S90" s="94" t="s">
        <v>170</v>
      </c>
      <c r="T90" s="95" t="s">
        <v>171</v>
      </c>
      <c r="U90" s="188"/>
      <c r="V90" s="188"/>
      <c r="W90" s="188"/>
      <c r="X90" s="188"/>
      <c r="Y90" s="188"/>
      <c r="Z90" s="188"/>
      <c r="AA90" s="188"/>
      <c r="AB90" s="188"/>
      <c r="AC90" s="188"/>
      <c r="AD90" s="188"/>
      <c r="AE90" s="188"/>
    </row>
    <row r="91" s="2" customFormat="1" ht="22.8" customHeight="1">
      <c r="A91" s="39"/>
      <c r="B91" s="40"/>
      <c r="C91" s="100" t="s">
        <v>172</v>
      </c>
      <c r="D91" s="41"/>
      <c r="E91" s="41"/>
      <c r="F91" s="41"/>
      <c r="G91" s="41"/>
      <c r="H91" s="41"/>
      <c r="I91" s="41"/>
      <c r="J91" s="194">
        <f>BK91</f>
        <v>0</v>
      </c>
      <c r="K91" s="41"/>
      <c r="L91" s="45"/>
      <c r="M91" s="96"/>
      <c r="N91" s="195"/>
      <c r="O91" s="97"/>
      <c r="P91" s="196">
        <f>SUM(P92:P99)</f>
        <v>0</v>
      </c>
      <c r="Q91" s="97"/>
      <c r="R91" s="196">
        <f>SUM(R92:R99)</f>
        <v>105.59999999999999</v>
      </c>
      <c r="S91" s="97"/>
      <c r="T91" s="197">
        <f>SUM(T92:T99)</f>
        <v>0</v>
      </c>
      <c r="U91" s="39"/>
      <c r="V91" s="39"/>
      <c r="W91" s="39"/>
      <c r="X91" s="39"/>
      <c r="Y91" s="39"/>
      <c r="Z91" s="39"/>
      <c r="AA91" s="39"/>
      <c r="AB91" s="39"/>
      <c r="AC91" s="39"/>
      <c r="AD91" s="39"/>
      <c r="AE91" s="39"/>
      <c r="AT91" s="18" t="s">
        <v>70</v>
      </c>
      <c r="AU91" s="18" t="s">
        <v>157</v>
      </c>
      <c r="BK91" s="198">
        <f>SUM(BK92:BK99)</f>
        <v>0</v>
      </c>
    </row>
    <row r="92" s="2" customFormat="1" ht="37.8" customHeight="1">
      <c r="A92" s="39"/>
      <c r="B92" s="40"/>
      <c r="C92" s="215" t="s">
        <v>78</v>
      </c>
      <c r="D92" s="215" t="s">
        <v>178</v>
      </c>
      <c r="E92" s="216" t="s">
        <v>179</v>
      </c>
      <c r="F92" s="217" t="s">
        <v>180</v>
      </c>
      <c r="G92" s="218" t="s">
        <v>181</v>
      </c>
      <c r="H92" s="219">
        <v>0.69999999999999996</v>
      </c>
      <c r="I92" s="220"/>
      <c r="J92" s="221">
        <f>ROUND(I92*H92,2)</f>
        <v>0</v>
      </c>
      <c r="K92" s="217" t="s">
        <v>182</v>
      </c>
      <c r="L92" s="45"/>
      <c r="M92" s="222" t="s">
        <v>19</v>
      </c>
      <c r="N92" s="223" t="s">
        <v>42</v>
      </c>
      <c r="O92" s="85"/>
      <c r="P92" s="224">
        <f>O92*H92</f>
        <v>0</v>
      </c>
      <c r="Q92" s="224">
        <v>0</v>
      </c>
      <c r="R92" s="224">
        <f>Q92*H92</f>
        <v>0</v>
      </c>
      <c r="S92" s="224">
        <v>0</v>
      </c>
      <c r="T92" s="225">
        <f>S92*H92</f>
        <v>0</v>
      </c>
      <c r="U92" s="39"/>
      <c r="V92" s="39"/>
      <c r="W92" s="39"/>
      <c r="X92" s="39"/>
      <c r="Y92" s="39"/>
      <c r="Z92" s="39"/>
      <c r="AA92" s="39"/>
      <c r="AB92" s="39"/>
      <c r="AC92" s="39"/>
      <c r="AD92" s="39"/>
      <c r="AE92" s="39"/>
      <c r="AR92" s="226" t="s">
        <v>118</v>
      </c>
      <c r="AT92" s="226" t="s">
        <v>178</v>
      </c>
      <c r="AU92" s="226" t="s">
        <v>71</v>
      </c>
      <c r="AY92" s="18" t="s">
        <v>175</v>
      </c>
      <c r="BE92" s="227">
        <f>IF(N92="základní",J92,0)</f>
        <v>0</v>
      </c>
      <c r="BF92" s="227">
        <f>IF(N92="snížená",J92,0)</f>
        <v>0</v>
      </c>
      <c r="BG92" s="227">
        <f>IF(N92="zákl. přenesená",J92,0)</f>
        <v>0</v>
      </c>
      <c r="BH92" s="227">
        <f>IF(N92="sníž. přenesená",J92,0)</f>
        <v>0</v>
      </c>
      <c r="BI92" s="227">
        <f>IF(N92="nulová",J92,0)</f>
        <v>0</v>
      </c>
      <c r="BJ92" s="18" t="s">
        <v>78</v>
      </c>
      <c r="BK92" s="227">
        <f>ROUND(I92*H92,2)</f>
        <v>0</v>
      </c>
      <c r="BL92" s="18" t="s">
        <v>118</v>
      </c>
      <c r="BM92" s="226" t="s">
        <v>290</v>
      </c>
    </row>
    <row r="93" s="13" customFormat="1">
      <c r="A93" s="13"/>
      <c r="B93" s="228"/>
      <c r="C93" s="229"/>
      <c r="D93" s="230" t="s">
        <v>184</v>
      </c>
      <c r="E93" s="231" t="s">
        <v>19</v>
      </c>
      <c r="F93" s="232" t="s">
        <v>291</v>
      </c>
      <c r="G93" s="229"/>
      <c r="H93" s="233">
        <v>0.69999999999999996</v>
      </c>
      <c r="I93" s="234"/>
      <c r="J93" s="229"/>
      <c r="K93" s="229"/>
      <c r="L93" s="235"/>
      <c r="M93" s="236"/>
      <c r="N93" s="237"/>
      <c r="O93" s="237"/>
      <c r="P93" s="237"/>
      <c r="Q93" s="237"/>
      <c r="R93" s="237"/>
      <c r="S93" s="237"/>
      <c r="T93" s="238"/>
      <c r="U93" s="13"/>
      <c r="V93" s="13"/>
      <c r="W93" s="13"/>
      <c r="X93" s="13"/>
      <c r="Y93" s="13"/>
      <c r="Z93" s="13"/>
      <c r="AA93" s="13"/>
      <c r="AB93" s="13"/>
      <c r="AC93" s="13"/>
      <c r="AD93" s="13"/>
      <c r="AE93" s="13"/>
      <c r="AT93" s="239" t="s">
        <v>184</v>
      </c>
      <c r="AU93" s="239" t="s">
        <v>71</v>
      </c>
      <c r="AV93" s="13" t="s">
        <v>80</v>
      </c>
      <c r="AW93" s="13" t="s">
        <v>32</v>
      </c>
      <c r="AX93" s="13" t="s">
        <v>78</v>
      </c>
      <c r="AY93" s="239" t="s">
        <v>175</v>
      </c>
    </row>
    <row r="94" s="2" customFormat="1" ht="37.8" customHeight="1">
      <c r="A94" s="39"/>
      <c r="B94" s="40"/>
      <c r="C94" s="215" t="s">
        <v>80</v>
      </c>
      <c r="D94" s="215" t="s">
        <v>178</v>
      </c>
      <c r="E94" s="216" t="s">
        <v>194</v>
      </c>
      <c r="F94" s="217" t="s">
        <v>195</v>
      </c>
      <c r="G94" s="218" t="s">
        <v>196</v>
      </c>
      <c r="H94" s="219">
        <v>66</v>
      </c>
      <c r="I94" s="220"/>
      <c r="J94" s="221">
        <f>ROUND(I94*H94,2)</f>
        <v>0</v>
      </c>
      <c r="K94" s="217" t="s">
        <v>182</v>
      </c>
      <c r="L94" s="45"/>
      <c r="M94" s="222" t="s">
        <v>19</v>
      </c>
      <c r="N94" s="223" t="s">
        <v>42</v>
      </c>
      <c r="O94" s="85"/>
      <c r="P94" s="224">
        <f>O94*H94</f>
        <v>0</v>
      </c>
      <c r="Q94" s="224">
        <v>0</v>
      </c>
      <c r="R94" s="224">
        <f>Q94*H94</f>
        <v>0</v>
      </c>
      <c r="S94" s="224">
        <v>0</v>
      </c>
      <c r="T94" s="225">
        <f>S94*H94</f>
        <v>0</v>
      </c>
      <c r="U94" s="39"/>
      <c r="V94" s="39"/>
      <c r="W94" s="39"/>
      <c r="X94" s="39"/>
      <c r="Y94" s="39"/>
      <c r="Z94" s="39"/>
      <c r="AA94" s="39"/>
      <c r="AB94" s="39"/>
      <c r="AC94" s="39"/>
      <c r="AD94" s="39"/>
      <c r="AE94" s="39"/>
      <c r="AR94" s="226" t="s">
        <v>118</v>
      </c>
      <c r="AT94" s="226" t="s">
        <v>178</v>
      </c>
      <c r="AU94" s="226" t="s">
        <v>71</v>
      </c>
      <c r="AY94" s="18" t="s">
        <v>175</v>
      </c>
      <c r="BE94" s="227">
        <f>IF(N94="základní",J94,0)</f>
        <v>0</v>
      </c>
      <c r="BF94" s="227">
        <f>IF(N94="snížená",J94,0)</f>
        <v>0</v>
      </c>
      <c r="BG94" s="227">
        <f>IF(N94="zákl. přenesená",J94,0)</f>
        <v>0</v>
      </c>
      <c r="BH94" s="227">
        <f>IF(N94="sníž. přenesená",J94,0)</f>
        <v>0</v>
      </c>
      <c r="BI94" s="227">
        <f>IF(N94="nulová",J94,0)</f>
        <v>0</v>
      </c>
      <c r="BJ94" s="18" t="s">
        <v>78</v>
      </c>
      <c r="BK94" s="227">
        <f>ROUND(I94*H94,2)</f>
        <v>0</v>
      </c>
      <c r="BL94" s="18" t="s">
        <v>118</v>
      </c>
      <c r="BM94" s="226" t="s">
        <v>292</v>
      </c>
    </row>
    <row r="95" s="13" customFormat="1">
      <c r="A95" s="13"/>
      <c r="B95" s="228"/>
      <c r="C95" s="229"/>
      <c r="D95" s="230" t="s">
        <v>184</v>
      </c>
      <c r="E95" s="231" t="s">
        <v>19</v>
      </c>
      <c r="F95" s="232" t="s">
        <v>293</v>
      </c>
      <c r="G95" s="229"/>
      <c r="H95" s="233">
        <v>66</v>
      </c>
      <c r="I95" s="234"/>
      <c r="J95" s="229"/>
      <c r="K95" s="229"/>
      <c r="L95" s="235"/>
      <c r="M95" s="236"/>
      <c r="N95" s="237"/>
      <c r="O95" s="237"/>
      <c r="P95" s="237"/>
      <c r="Q95" s="237"/>
      <c r="R95" s="237"/>
      <c r="S95" s="237"/>
      <c r="T95" s="238"/>
      <c r="U95" s="13"/>
      <c r="V95" s="13"/>
      <c r="W95" s="13"/>
      <c r="X95" s="13"/>
      <c r="Y95" s="13"/>
      <c r="Z95" s="13"/>
      <c r="AA95" s="13"/>
      <c r="AB95" s="13"/>
      <c r="AC95" s="13"/>
      <c r="AD95" s="13"/>
      <c r="AE95" s="13"/>
      <c r="AT95" s="239" t="s">
        <v>184</v>
      </c>
      <c r="AU95" s="239" t="s">
        <v>71</v>
      </c>
      <c r="AV95" s="13" t="s">
        <v>80</v>
      </c>
      <c r="AW95" s="13" t="s">
        <v>32</v>
      </c>
      <c r="AX95" s="13" t="s">
        <v>78</v>
      </c>
      <c r="AY95" s="239" t="s">
        <v>175</v>
      </c>
    </row>
    <row r="96" s="2" customFormat="1" ht="16.5" customHeight="1">
      <c r="A96" s="39"/>
      <c r="B96" s="40"/>
      <c r="C96" s="251" t="s">
        <v>87</v>
      </c>
      <c r="D96" s="251" t="s">
        <v>199</v>
      </c>
      <c r="E96" s="252" t="s">
        <v>200</v>
      </c>
      <c r="F96" s="253" t="s">
        <v>201</v>
      </c>
      <c r="G96" s="254" t="s">
        <v>202</v>
      </c>
      <c r="H96" s="255">
        <v>105.59999999999999</v>
      </c>
      <c r="I96" s="256"/>
      <c r="J96" s="257">
        <f>ROUND(I96*H96,2)</f>
        <v>0</v>
      </c>
      <c r="K96" s="253" t="s">
        <v>182</v>
      </c>
      <c r="L96" s="258"/>
      <c r="M96" s="259" t="s">
        <v>19</v>
      </c>
      <c r="N96" s="260" t="s">
        <v>42</v>
      </c>
      <c r="O96" s="85"/>
      <c r="P96" s="224">
        <f>O96*H96</f>
        <v>0</v>
      </c>
      <c r="Q96" s="224">
        <v>1</v>
      </c>
      <c r="R96" s="224">
        <f>Q96*H96</f>
        <v>105.59999999999999</v>
      </c>
      <c r="S96" s="224">
        <v>0</v>
      </c>
      <c r="T96" s="225">
        <f>S96*H96</f>
        <v>0</v>
      </c>
      <c r="U96" s="39"/>
      <c r="V96" s="39"/>
      <c r="W96" s="39"/>
      <c r="X96" s="39"/>
      <c r="Y96" s="39"/>
      <c r="Z96" s="39"/>
      <c r="AA96" s="39"/>
      <c r="AB96" s="39"/>
      <c r="AC96" s="39"/>
      <c r="AD96" s="39"/>
      <c r="AE96" s="39"/>
      <c r="AR96" s="226" t="s">
        <v>203</v>
      </c>
      <c r="AT96" s="226" t="s">
        <v>199</v>
      </c>
      <c r="AU96" s="226" t="s">
        <v>71</v>
      </c>
      <c r="AY96" s="18" t="s">
        <v>175</v>
      </c>
      <c r="BE96" s="227">
        <f>IF(N96="základní",J96,0)</f>
        <v>0</v>
      </c>
      <c r="BF96" s="227">
        <f>IF(N96="snížená",J96,0)</f>
        <v>0</v>
      </c>
      <c r="BG96" s="227">
        <f>IF(N96="zákl. přenesená",J96,0)</f>
        <v>0</v>
      </c>
      <c r="BH96" s="227">
        <f>IF(N96="sníž. přenesená",J96,0)</f>
        <v>0</v>
      </c>
      <c r="BI96" s="227">
        <f>IF(N96="nulová",J96,0)</f>
        <v>0</v>
      </c>
      <c r="BJ96" s="18" t="s">
        <v>78</v>
      </c>
      <c r="BK96" s="227">
        <f>ROUND(I96*H96,2)</f>
        <v>0</v>
      </c>
      <c r="BL96" s="18" t="s">
        <v>118</v>
      </c>
      <c r="BM96" s="226" t="s">
        <v>294</v>
      </c>
    </row>
    <row r="97" s="13" customFormat="1">
      <c r="A97" s="13"/>
      <c r="B97" s="228"/>
      <c r="C97" s="229"/>
      <c r="D97" s="230" t="s">
        <v>184</v>
      </c>
      <c r="E97" s="231" t="s">
        <v>19</v>
      </c>
      <c r="F97" s="232" t="s">
        <v>295</v>
      </c>
      <c r="G97" s="229"/>
      <c r="H97" s="233">
        <v>105.59999999999999</v>
      </c>
      <c r="I97" s="234"/>
      <c r="J97" s="229"/>
      <c r="K97" s="229"/>
      <c r="L97" s="235"/>
      <c r="M97" s="236"/>
      <c r="N97" s="237"/>
      <c r="O97" s="237"/>
      <c r="P97" s="237"/>
      <c r="Q97" s="237"/>
      <c r="R97" s="237"/>
      <c r="S97" s="237"/>
      <c r="T97" s="238"/>
      <c r="U97" s="13"/>
      <c r="V97" s="13"/>
      <c r="W97" s="13"/>
      <c r="X97" s="13"/>
      <c r="Y97" s="13"/>
      <c r="Z97" s="13"/>
      <c r="AA97" s="13"/>
      <c r="AB97" s="13"/>
      <c r="AC97" s="13"/>
      <c r="AD97" s="13"/>
      <c r="AE97" s="13"/>
      <c r="AT97" s="239" t="s">
        <v>184</v>
      </c>
      <c r="AU97" s="239" t="s">
        <v>71</v>
      </c>
      <c r="AV97" s="13" t="s">
        <v>80</v>
      </c>
      <c r="AW97" s="13" t="s">
        <v>32</v>
      </c>
      <c r="AX97" s="13" t="s">
        <v>78</v>
      </c>
      <c r="AY97" s="239" t="s">
        <v>175</v>
      </c>
    </row>
    <row r="98" s="2" customFormat="1" ht="78" customHeight="1">
      <c r="A98" s="39"/>
      <c r="B98" s="40"/>
      <c r="C98" s="215" t="s">
        <v>118</v>
      </c>
      <c r="D98" s="215" t="s">
        <v>178</v>
      </c>
      <c r="E98" s="216" t="s">
        <v>206</v>
      </c>
      <c r="F98" s="217" t="s">
        <v>207</v>
      </c>
      <c r="G98" s="218" t="s">
        <v>202</v>
      </c>
      <c r="H98" s="219">
        <v>105.59999999999999</v>
      </c>
      <c r="I98" s="220"/>
      <c r="J98" s="221">
        <f>ROUND(I98*H98,2)</f>
        <v>0</v>
      </c>
      <c r="K98" s="217" t="s">
        <v>182</v>
      </c>
      <c r="L98" s="45"/>
      <c r="M98" s="222" t="s">
        <v>19</v>
      </c>
      <c r="N98" s="223" t="s">
        <v>42</v>
      </c>
      <c r="O98" s="85"/>
      <c r="P98" s="224">
        <f>O98*H98</f>
        <v>0</v>
      </c>
      <c r="Q98" s="224">
        <v>0</v>
      </c>
      <c r="R98" s="224">
        <f>Q98*H98</f>
        <v>0</v>
      </c>
      <c r="S98" s="224">
        <v>0</v>
      </c>
      <c r="T98" s="225">
        <f>S98*H98</f>
        <v>0</v>
      </c>
      <c r="U98" s="39"/>
      <c r="V98" s="39"/>
      <c r="W98" s="39"/>
      <c r="X98" s="39"/>
      <c r="Y98" s="39"/>
      <c r="Z98" s="39"/>
      <c r="AA98" s="39"/>
      <c r="AB98" s="39"/>
      <c r="AC98" s="39"/>
      <c r="AD98" s="39"/>
      <c r="AE98" s="39"/>
      <c r="AR98" s="226" t="s">
        <v>118</v>
      </c>
      <c r="AT98" s="226" t="s">
        <v>178</v>
      </c>
      <c r="AU98" s="226" t="s">
        <v>71</v>
      </c>
      <c r="AY98" s="18" t="s">
        <v>175</v>
      </c>
      <c r="BE98" s="227">
        <f>IF(N98="základní",J98,0)</f>
        <v>0</v>
      </c>
      <c r="BF98" s="227">
        <f>IF(N98="snížená",J98,0)</f>
        <v>0</v>
      </c>
      <c r="BG98" s="227">
        <f>IF(N98="zákl. přenesená",J98,0)</f>
        <v>0</v>
      </c>
      <c r="BH98" s="227">
        <f>IF(N98="sníž. přenesená",J98,0)</f>
        <v>0</v>
      </c>
      <c r="BI98" s="227">
        <f>IF(N98="nulová",J98,0)</f>
        <v>0</v>
      </c>
      <c r="BJ98" s="18" t="s">
        <v>78</v>
      </c>
      <c r="BK98" s="227">
        <f>ROUND(I98*H98,2)</f>
        <v>0</v>
      </c>
      <c r="BL98" s="18" t="s">
        <v>118</v>
      </c>
      <c r="BM98" s="226" t="s">
        <v>296</v>
      </c>
    </row>
    <row r="99" s="2" customFormat="1" ht="37.8" customHeight="1">
      <c r="A99" s="39"/>
      <c r="B99" s="40"/>
      <c r="C99" s="215" t="s">
        <v>176</v>
      </c>
      <c r="D99" s="215" t="s">
        <v>178</v>
      </c>
      <c r="E99" s="216" t="s">
        <v>210</v>
      </c>
      <c r="F99" s="217" t="s">
        <v>211</v>
      </c>
      <c r="G99" s="218" t="s">
        <v>212</v>
      </c>
      <c r="H99" s="219">
        <v>50</v>
      </c>
      <c r="I99" s="220"/>
      <c r="J99" s="221">
        <f>ROUND(I99*H99,2)</f>
        <v>0</v>
      </c>
      <c r="K99" s="217" t="s">
        <v>182</v>
      </c>
      <c r="L99" s="45"/>
      <c r="M99" s="274" t="s">
        <v>19</v>
      </c>
      <c r="N99" s="275" t="s">
        <v>42</v>
      </c>
      <c r="O99" s="276"/>
      <c r="P99" s="277">
        <f>O99*H99</f>
        <v>0</v>
      </c>
      <c r="Q99" s="277">
        <v>0</v>
      </c>
      <c r="R99" s="277">
        <f>Q99*H99</f>
        <v>0</v>
      </c>
      <c r="S99" s="277">
        <v>0</v>
      </c>
      <c r="T99" s="278">
        <f>S99*H99</f>
        <v>0</v>
      </c>
      <c r="U99" s="39"/>
      <c r="V99" s="39"/>
      <c r="W99" s="39"/>
      <c r="X99" s="39"/>
      <c r="Y99" s="39"/>
      <c r="Z99" s="39"/>
      <c r="AA99" s="39"/>
      <c r="AB99" s="39"/>
      <c r="AC99" s="39"/>
      <c r="AD99" s="39"/>
      <c r="AE99" s="39"/>
      <c r="AR99" s="226" t="s">
        <v>118</v>
      </c>
      <c r="AT99" s="226" t="s">
        <v>178</v>
      </c>
      <c r="AU99" s="226" t="s">
        <v>71</v>
      </c>
      <c r="AY99" s="18" t="s">
        <v>175</v>
      </c>
      <c r="BE99" s="227">
        <f>IF(N99="základní",J99,0)</f>
        <v>0</v>
      </c>
      <c r="BF99" s="227">
        <f>IF(N99="snížená",J99,0)</f>
        <v>0</v>
      </c>
      <c r="BG99" s="227">
        <f>IF(N99="zákl. přenesená",J99,0)</f>
        <v>0</v>
      </c>
      <c r="BH99" s="227">
        <f>IF(N99="sníž. přenesená",J99,0)</f>
        <v>0</v>
      </c>
      <c r="BI99" s="227">
        <f>IF(N99="nulová",J99,0)</f>
        <v>0</v>
      </c>
      <c r="BJ99" s="18" t="s">
        <v>78</v>
      </c>
      <c r="BK99" s="227">
        <f>ROUND(I99*H99,2)</f>
        <v>0</v>
      </c>
      <c r="BL99" s="18" t="s">
        <v>118</v>
      </c>
      <c r="BM99" s="226" t="s">
        <v>297</v>
      </c>
    </row>
    <row r="100" s="2" customFormat="1" ht="6.96" customHeight="1">
      <c r="A100" s="39"/>
      <c r="B100" s="60"/>
      <c r="C100" s="61"/>
      <c r="D100" s="61"/>
      <c r="E100" s="61"/>
      <c r="F100" s="61"/>
      <c r="G100" s="61"/>
      <c r="H100" s="61"/>
      <c r="I100" s="61"/>
      <c r="J100" s="61"/>
      <c r="K100" s="61"/>
      <c r="L100" s="45"/>
      <c r="M100" s="39"/>
      <c r="O100" s="39"/>
      <c r="P100" s="39"/>
      <c r="Q100" s="39"/>
      <c r="R100" s="39"/>
      <c r="S100" s="39"/>
      <c r="T100" s="39"/>
      <c r="U100" s="39"/>
      <c r="V100" s="39"/>
      <c r="W100" s="39"/>
      <c r="X100" s="39"/>
      <c r="Y100" s="39"/>
      <c r="Z100" s="39"/>
      <c r="AA100" s="39"/>
      <c r="AB100" s="39"/>
      <c r="AC100" s="39"/>
      <c r="AD100" s="39"/>
      <c r="AE100" s="39"/>
    </row>
  </sheetData>
  <sheetProtection sheet="1" autoFilter="0" formatColumns="0" formatRows="0" objects="1" scenarios="1" spinCount="100000" saltValue="6+qfxbF5HMOVoYPrB2+UjD9DHSvqed1zD1TpyS/N6H45a2mEn4prdw+3venirrHQo1ZDy3zw2rXIBuBwDa4SfA==" hashValue="9zCzbkZXTsgaiH3d/9U66Ei+QmU7CR3HLAzbL1LNcG3Wf9CY+x34Mk7mUtzyd4UssSrQICrBuFTygBnJTVMnEA==" algorithmName="SHA-512" password="CC35"/>
  <autoFilter ref="C90:K99"/>
  <mergeCells count="15">
    <mergeCell ref="E7:H7"/>
    <mergeCell ref="E11:H11"/>
    <mergeCell ref="E9:H9"/>
    <mergeCell ref="E13:H13"/>
    <mergeCell ref="E22:H22"/>
    <mergeCell ref="E31:H31"/>
    <mergeCell ref="E52:H52"/>
    <mergeCell ref="E56:H56"/>
    <mergeCell ref="E54:H54"/>
    <mergeCell ref="E58:H58"/>
    <mergeCell ref="E77:H77"/>
    <mergeCell ref="E81:H81"/>
    <mergeCell ref="E79:H79"/>
    <mergeCell ref="E83:H8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97</v>
      </c>
    </row>
    <row r="3" s="1" customFormat="1" ht="6.96" customHeight="1">
      <c r="B3" s="140"/>
      <c r="C3" s="141"/>
      <c r="D3" s="141"/>
      <c r="E3" s="141"/>
      <c r="F3" s="141"/>
      <c r="G3" s="141"/>
      <c r="H3" s="141"/>
      <c r="I3" s="141"/>
      <c r="J3" s="141"/>
      <c r="K3" s="141"/>
      <c r="L3" s="21"/>
      <c r="AT3" s="18" t="s">
        <v>80</v>
      </c>
    </row>
    <row r="4" s="1" customFormat="1" ht="24.96" customHeight="1">
      <c r="B4" s="21"/>
      <c r="D4" s="142" t="s">
        <v>147</v>
      </c>
      <c r="L4" s="21"/>
      <c r="M4" s="143" t="s">
        <v>10</v>
      </c>
      <c r="AT4" s="18" t="s">
        <v>4</v>
      </c>
    </row>
    <row r="5" s="1" customFormat="1" ht="6.96" customHeight="1">
      <c r="B5" s="21"/>
      <c r="L5" s="21"/>
    </row>
    <row r="6" s="1" customFormat="1" ht="12" customHeight="1">
      <c r="B6" s="21"/>
      <c r="D6" s="144" t="s">
        <v>16</v>
      </c>
      <c r="L6" s="21"/>
    </row>
    <row r="7" s="1" customFormat="1" ht="16.5" customHeight="1">
      <c r="B7" s="21"/>
      <c r="E7" s="145" t="str">
        <f>'Rekapitulace zakázky'!K6</f>
        <v>Oprava geometrických parametrů koleje 2023 u ST Ústí nad Labem</v>
      </c>
      <c r="F7" s="144"/>
      <c r="G7" s="144"/>
      <c r="H7" s="144"/>
      <c r="L7" s="21"/>
    </row>
    <row r="8">
      <c r="B8" s="21"/>
      <c r="D8" s="144" t="s">
        <v>148</v>
      </c>
      <c r="L8" s="21"/>
    </row>
    <row r="9" s="1" customFormat="1" ht="16.5" customHeight="1">
      <c r="B9" s="21"/>
      <c r="E9" s="145" t="s">
        <v>149</v>
      </c>
      <c r="F9" s="1"/>
      <c r="G9" s="1"/>
      <c r="H9" s="1"/>
      <c r="L9" s="21"/>
    </row>
    <row r="10" s="1" customFormat="1" ht="12" customHeight="1">
      <c r="B10" s="21"/>
      <c r="D10" s="144" t="s">
        <v>150</v>
      </c>
      <c r="L10" s="21"/>
    </row>
    <row r="11" s="2" customFormat="1" ht="16.5" customHeight="1">
      <c r="A11" s="39"/>
      <c r="B11" s="45"/>
      <c r="C11" s="39"/>
      <c r="D11" s="39"/>
      <c r="E11" s="146" t="s">
        <v>151</v>
      </c>
      <c r="F11" s="39"/>
      <c r="G11" s="39"/>
      <c r="H11" s="39"/>
      <c r="I11" s="39"/>
      <c r="J11" s="39"/>
      <c r="K11" s="39"/>
      <c r="L11" s="147"/>
      <c r="S11" s="39"/>
      <c r="T11" s="39"/>
      <c r="U11" s="39"/>
      <c r="V11" s="39"/>
      <c r="W11" s="39"/>
      <c r="X11" s="39"/>
      <c r="Y11" s="39"/>
      <c r="Z11" s="39"/>
      <c r="AA11" s="39"/>
      <c r="AB11" s="39"/>
      <c r="AC11" s="39"/>
      <c r="AD11" s="39"/>
      <c r="AE11" s="39"/>
    </row>
    <row r="12" s="2" customFormat="1" ht="12" customHeight="1">
      <c r="A12" s="39"/>
      <c r="B12" s="45"/>
      <c r="C12" s="39"/>
      <c r="D12" s="144" t="s">
        <v>152</v>
      </c>
      <c r="E12" s="39"/>
      <c r="F12" s="39"/>
      <c r="G12" s="39"/>
      <c r="H12" s="39"/>
      <c r="I12" s="39"/>
      <c r="J12" s="39"/>
      <c r="K12" s="39"/>
      <c r="L12" s="147"/>
      <c r="S12" s="39"/>
      <c r="T12" s="39"/>
      <c r="U12" s="39"/>
      <c r="V12" s="39"/>
      <c r="W12" s="39"/>
      <c r="X12" s="39"/>
      <c r="Y12" s="39"/>
      <c r="Z12" s="39"/>
      <c r="AA12" s="39"/>
      <c r="AB12" s="39"/>
      <c r="AC12" s="39"/>
      <c r="AD12" s="39"/>
      <c r="AE12" s="39"/>
    </row>
    <row r="13" s="2" customFormat="1" ht="16.5" customHeight="1">
      <c r="A13" s="39"/>
      <c r="B13" s="45"/>
      <c r="C13" s="39"/>
      <c r="D13" s="39"/>
      <c r="E13" s="148" t="s">
        <v>298</v>
      </c>
      <c r="F13" s="39"/>
      <c r="G13" s="39"/>
      <c r="H13" s="39"/>
      <c r="I13" s="39"/>
      <c r="J13" s="39"/>
      <c r="K13" s="39"/>
      <c r="L13" s="147"/>
      <c r="S13" s="39"/>
      <c r="T13" s="39"/>
      <c r="U13" s="39"/>
      <c r="V13" s="39"/>
      <c r="W13" s="39"/>
      <c r="X13" s="39"/>
      <c r="Y13" s="39"/>
      <c r="Z13" s="39"/>
      <c r="AA13" s="39"/>
      <c r="AB13" s="39"/>
      <c r="AC13" s="39"/>
      <c r="AD13" s="39"/>
      <c r="AE13" s="39"/>
    </row>
    <row r="14" s="2" customFormat="1">
      <c r="A14" s="39"/>
      <c r="B14" s="45"/>
      <c r="C14" s="39"/>
      <c r="D14" s="39"/>
      <c r="E14" s="39"/>
      <c r="F14" s="39"/>
      <c r="G14" s="39"/>
      <c r="H14" s="39"/>
      <c r="I14" s="39"/>
      <c r="J14" s="39"/>
      <c r="K14" s="39"/>
      <c r="L14" s="147"/>
      <c r="S14" s="39"/>
      <c r="T14" s="39"/>
      <c r="U14" s="39"/>
      <c r="V14" s="39"/>
      <c r="W14" s="39"/>
      <c r="X14" s="39"/>
      <c r="Y14" s="39"/>
      <c r="Z14" s="39"/>
      <c r="AA14" s="39"/>
      <c r="AB14" s="39"/>
      <c r="AC14" s="39"/>
      <c r="AD14" s="39"/>
      <c r="AE14" s="39"/>
    </row>
    <row r="15" s="2" customFormat="1" ht="12" customHeight="1">
      <c r="A15" s="39"/>
      <c r="B15" s="45"/>
      <c r="C15" s="39"/>
      <c r="D15" s="144" t="s">
        <v>18</v>
      </c>
      <c r="E15" s="39"/>
      <c r="F15" s="134" t="s">
        <v>19</v>
      </c>
      <c r="G15" s="39"/>
      <c r="H15" s="39"/>
      <c r="I15" s="144" t="s">
        <v>20</v>
      </c>
      <c r="J15" s="134" t="s">
        <v>19</v>
      </c>
      <c r="K15" s="39"/>
      <c r="L15" s="147"/>
      <c r="S15" s="39"/>
      <c r="T15" s="39"/>
      <c r="U15" s="39"/>
      <c r="V15" s="39"/>
      <c r="W15" s="39"/>
      <c r="X15" s="39"/>
      <c r="Y15" s="39"/>
      <c r="Z15" s="39"/>
      <c r="AA15" s="39"/>
      <c r="AB15" s="39"/>
      <c r="AC15" s="39"/>
      <c r="AD15" s="39"/>
      <c r="AE15" s="39"/>
    </row>
    <row r="16" s="2" customFormat="1" ht="12" customHeight="1">
      <c r="A16" s="39"/>
      <c r="B16" s="45"/>
      <c r="C16" s="39"/>
      <c r="D16" s="144" t="s">
        <v>21</v>
      </c>
      <c r="E16" s="39"/>
      <c r="F16" s="134" t="s">
        <v>22</v>
      </c>
      <c r="G16" s="39"/>
      <c r="H16" s="39"/>
      <c r="I16" s="144" t="s">
        <v>23</v>
      </c>
      <c r="J16" s="149" t="str">
        <f>'Rekapitulace zakázky'!AN8</f>
        <v>21. 2. 2023</v>
      </c>
      <c r="K16" s="39"/>
      <c r="L16" s="147"/>
      <c r="S16" s="39"/>
      <c r="T16" s="39"/>
      <c r="U16" s="39"/>
      <c r="V16" s="39"/>
      <c r="W16" s="39"/>
      <c r="X16" s="39"/>
      <c r="Y16" s="39"/>
      <c r="Z16" s="39"/>
      <c r="AA16" s="39"/>
      <c r="AB16" s="39"/>
      <c r="AC16" s="39"/>
      <c r="AD16" s="39"/>
      <c r="AE16" s="39"/>
    </row>
    <row r="17" s="2" customFormat="1" ht="10.8" customHeight="1">
      <c r="A17" s="39"/>
      <c r="B17" s="45"/>
      <c r="C17" s="39"/>
      <c r="D17" s="39"/>
      <c r="E17" s="39"/>
      <c r="F17" s="39"/>
      <c r="G17" s="39"/>
      <c r="H17" s="39"/>
      <c r="I17" s="39"/>
      <c r="J17" s="39"/>
      <c r="K17" s="39"/>
      <c r="L17" s="147"/>
      <c r="S17" s="39"/>
      <c r="T17" s="39"/>
      <c r="U17" s="39"/>
      <c r="V17" s="39"/>
      <c r="W17" s="39"/>
      <c r="X17" s="39"/>
      <c r="Y17" s="39"/>
      <c r="Z17" s="39"/>
      <c r="AA17" s="39"/>
      <c r="AB17" s="39"/>
      <c r="AC17" s="39"/>
      <c r="AD17" s="39"/>
      <c r="AE17" s="39"/>
    </row>
    <row r="18" s="2" customFormat="1" ht="12" customHeight="1">
      <c r="A18" s="39"/>
      <c r="B18" s="45"/>
      <c r="C18" s="39"/>
      <c r="D18" s="144" t="s">
        <v>25</v>
      </c>
      <c r="E18" s="39"/>
      <c r="F18" s="39"/>
      <c r="G18" s="39"/>
      <c r="H18" s="39"/>
      <c r="I18" s="144" t="s">
        <v>26</v>
      </c>
      <c r="J18" s="134" t="str">
        <f>IF('Rekapitulace zakázky'!AN10="","",'Rekapitulace zakázky'!AN10)</f>
        <v/>
      </c>
      <c r="K18" s="39"/>
      <c r="L18" s="147"/>
      <c r="S18" s="39"/>
      <c r="T18" s="39"/>
      <c r="U18" s="39"/>
      <c r="V18" s="39"/>
      <c r="W18" s="39"/>
      <c r="X18" s="39"/>
      <c r="Y18" s="39"/>
      <c r="Z18" s="39"/>
      <c r="AA18" s="39"/>
      <c r="AB18" s="39"/>
      <c r="AC18" s="39"/>
      <c r="AD18" s="39"/>
      <c r="AE18" s="39"/>
    </row>
    <row r="19" s="2" customFormat="1" ht="18" customHeight="1">
      <c r="A19" s="39"/>
      <c r="B19" s="45"/>
      <c r="C19" s="39"/>
      <c r="D19" s="39"/>
      <c r="E19" s="134" t="str">
        <f>IF('Rekapitulace zakázky'!E11="","",'Rekapitulace zakázky'!E11)</f>
        <v>OŘ Ústí nad Labem</v>
      </c>
      <c r="F19" s="39"/>
      <c r="G19" s="39"/>
      <c r="H19" s="39"/>
      <c r="I19" s="144" t="s">
        <v>28</v>
      </c>
      <c r="J19" s="134" t="str">
        <f>IF('Rekapitulace zakázky'!AN11="","",'Rekapitulace zakázky'!AN11)</f>
        <v/>
      </c>
      <c r="K19" s="39"/>
      <c r="L19" s="147"/>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39"/>
      <c r="J20" s="39"/>
      <c r="K20" s="39"/>
      <c r="L20" s="147"/>
      <c r="S20" s="39"/>
      <c r="T20" s="39"/>
      <c r="U20" s="39"/>
      <c r="V20" s="39"/>
      <c r="W20" s="39"/>
      <c r="X20" s="39"/>
      <c r="Y20" s="39"/>
      <c r="Z20" s="39"/>
      <c r="AA20" s="39"/>
      <c r="AB20" s="39"/>
      <c r="AC20" s="39"/>
      <c r="AD20" s="39"/>
      <c r="AE20" s="39"/>
    </row>
    <row r="21" s="2" customFormat="1" ht="12" customHeight="1">
      <c r="A21" s="39"/>
      <c r="B21" s="45"/>
      <c r="C21" s="39"/>
      <c r="D21" s="144" t="s">
        <v>29</v>
      </c>
      <c r="E21" s="39"/>
      <c r="F21" s="39"/>
      <c r="G21" s="39"/>
      <c r="H21" s="39"/>
      <c r="I21" s="144" t="s">
        <v>26</v>
      </c>
      <c r="J21" s="34" t="str">
        <f>'Rekapitulace zakázky'!AN13</f>
        <v>Vyplň údaj</v>
      </c>
      <c r="K21" s="39"/>
      <c r="L21" s="147"/>
      <c r="S21" s="39"/>
      <c r="T21" s="39"/>
      <c r="U21" s="39"/>
      <c r="V21" s="39"/>
      <c r="W21" s="39"/>
      <c r="X21" s="39"/>
      <c r="Y21" s="39"/>
      <c r="Z21" s="39"/>
      <c r="AA21" s="39"/>
      <c r="AB21" s="39"/>
      <c r="AC21" s="39"/>
      <c r="AD21" s="39"/>
      <c r="AE21" s="39"/>
    </row>
    <row r="22" s="2" customFormat="1" ht="18" customHeight="1">
      <c r="A22" s="39"/>
      <c r="B22" s="45"/>
      <c r="C22" s="39"/>
      <c r="D22" s="39"/>
      <c r="E22" s="34" t="str">
        <f>'Rekapitulace zakázky'!E14</f>
        <v>Vyplň údaj</v>
      </c>
      <c r="F22" s="134"/>
      <c r="G22" s="134"/>
      <c r="H22" s="134"/>
      <c r="I22" s="144" t="s">
        <v>28</v>
      </c>
      <c r="J22" s="34" t="str">
        <f>'Rekapitulace zakázky'!AN14</f>
        <v>Vyplň údaj</v>
      </c>
      <c r="K22" s="39"/>
      <c r="L22" s="147"/>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39"/>
      <c r="J23" s="39"/>
      <c r="K23" s="39"/>
      <c r="L23" s="147"/>
      <c r="S23" s="39"/>
      <c r="T23" s="39"/>
      <c r="U23" s="39"/>
      <c r="V23" s="39"/>
      <c r="W23" s="39"/>
      <c r="X23" s="39"/>
      <c r="Y23" s="39"/>
      <c r="Z23" s="39"/>
      <c r="AA23" s="39"/>
      <c r="AB23" s="39"/>
      <c r="AC23" s="39"/>
      <c r="AD23" s="39"/>
      <c r="AE23" s="39"/>
    </row>
    <row r="24" s="2" customFormat="1" ht="12" customHeight="1">
      <c r="A24" s="39"/>
      <c r="B24" s="45"/>
      <c r="C24" s="39"/>
      <c r="D24" s="144" t="s">
        <v>31</v>
      </c>
      <c r="E24" s="39"/>
      <c r="F24" s="39"/>
      <c r="G24" s="39"/>
      <c r="H24" s="39"/>
      <c r="I24" s="144" t="s">
        <v>26</v>
      </c>
      <c r="J24" s="134" t="str">
        <f>IF('Rekapitulace zakázky'!AN16="","",'Rekapitulace zakázky'!AN16)</f>
        <v/>
      </c>
      <c r="K24" s="39"/>
      <c r="L24" s="147"/>
      <c r="S24" s="39"/>
      <c r="T24" s="39"/>
      <c r="U24" s="39"/>
      <c r="V24" s="39"/>
      <c r="W24" s="39"/>
      <c r="X24" s="39"/>
      <c r="Y24" s="39"/>
      <c r="Z24" s="39"/>
      <c r="AA24" s="39"/>
      <c r="AB24" s="39"/>
      <c r="AC24" s="39"/>
      <c r="AD24" s="39"/>
      <c r="AE24" s="39"/>
    </row>
    <row r="25" s="2" customFormat="1" ht="18" customHeight="1">
      <c r="A25" s="39"/>
      <c r="B25" s="45"/>
      <c r="C25" s="39"/>
      <c r="D25" s="39"/>
      <c r="E25" s="134" t="str">
        <f>IF('Rekapitulace zakázky'!E17="","",'Rekapitulace zakázky'!E17)</f>
        <v xml:space="preserve"> </v>
      </c>
      <c r="F25" s="39"/>
      <c r="G25" s="39"/>
      <c r="H25" s="39"/>
      <c r="I25" s="144" t="s">
        <v>28</v>
      </c>
      <c r="J25" s="134" t="str">
        <f>IF('Rekapitulace zakázky'!AN17="","",'Rekapitulace zakázky'!AN17)</f>
        <v/>
      </c>
      <c r="K25" s="39"/>
      <c r="L25" s="147"/>
      <c r="S25" s="39"/>
      <c r="T25" s="39"/>
      <c r="U25" s="39"/>
      <c r="V25" s="39"/>
      <c r="W25" s="39"/>
      <c r="X25" s="39"/>
      <c r="Y25" s="39"/>
      <c r="Z25" s="39"/>
      <c r="AA25" s="39"/>
      <c r="AB25" s="39"/>
      <c r="AC25" s="39"/>
      <c r="AD25" s="39"/>
      <c r="AE25" s="39"/>
    </row>
    <row r="26" s="2" customFormat="1" ht="6.96" customHeight="1">
      <c r="A26" s="39"/>
      <c r="B26" s="45"/>
      <c r="C26" s="39"/>
      <c r="D26" s="39"/>
      <c r="E26" s="39"/>
      <c r="F26" s="39"/>
      <c r="G26" s="39"/>
      <c r="H26" s="39"/>
      <c r="I26" s="39"/>
      <c r="J26" s="39"/>
      <c r="K26" s="39"/>
      <c r="L26" s="147"/>
      <c r="S26" s="39"/>
      <c r="T26" s="39"/>
      <c r="U26" s="39"/>
      <c r="V26" s="39"/>
      <c r="W26" s="39"/>
      <c r="X26" s="39"/>
      <c r="Y26" s="39"/>
      <c r="Z26" s="39"/>
      <c r="AA26" s="39"/>
      <c r="AB26" s="39"/>
      <c r="AC26" s="39"/>
      <c r="AD26" s="39"/>
      <c r="AE26" s="39"/>
    </row>
    <row r="27" s="2" customFormat="1" ht="12" customHeight="1">
      <c r="A27" s="39"/>
      <c r="B27" s="45"/>
      <c r="C27" s="39"/>
      <c r="D27" s="144" t="s">
        <v>33</v>
      </c>
      <c r="E27" s="39"/>
      <c r="F27" s="39"/>
      <c r="G27" s="39"/>
      <c r="H27" s="39"/>
      <c r="I27" s="144" t="s">
        <v>26</v>
      </c>
      <c r="J27" s="134" t="s">
        <v>19</v>
      </c>
      <c r="K27" s="39"/>
      <c r="L27" s="147"/>
      <c r="S27" s="39"/>
      <c r="T27" s="39"/>
      <c r="U27" s="39"/>
      <c r="V27" s="39"/>
      <c r="W27" s="39"/>
      <c r="X27" s="39"/>
      <c r="Y27" s="39"/>
      <c r="Z27" s="39"/>
      <c r="AA27" s="39"/>
      <c r="AB27" s="39"/>
      <c r="AC27" s="39"/>
      <c r="AD27" s="39"/>
      <c r="AE27" s="39"/>
    </row>
    <row r="28" s="2" customFormat="1" ht="18" customHeight="1">
      <c r="A28" s="39"/>
      <c r="B28" s="45"/>
      <c r="C28" s="39"/>
      <c r="D28" s="39"/>
      <c r="E28" s="134" t="s">
        <v>34</v>
      </c>
      <c r="F28" s="39"/>
      <c r="G28" s="39"/>
      <c r="H28" s="39"/>
      <c r="I28" s="144" t="s">
        <v>28</v>
      </c>
      <c r="J28" s="134" t="s">
        <v>19</v>
      </c>
      <c r="K28" s="39"/>
      <c r="L28" s="147"/>
      <c r="S28" s="39"/>
      <c r="T28" s="39"/>
      <c r="U28" s="39"/>
      <c r="V28" s="39"/>
      <c r="W28" s="39"/>
      <c r="X28" s="39"/>
      <c r="Y28" s="39"/>
      <c r="Z28" s="39"/>
      <c r="AA28" s="39"/>
      <c r="AB28" s="39"/>
      <c r="AC28" s="39"/>
      <c r="AD28" s="39"/>
      <c r="AE28" s="39"/>
    </row>
    <row r="29" s="2" customFormat="1" ht="6.96" customHeight="1">
      <c r="A29" s="39"/>
      <c r="B29" s="45"/>
      <c r="C29" s="39"/>
      <c r="D29" s="39"/>
      <c r="E29" s="39"/>
      <c r="F29" s="39"/>
      <c r="G29" s="39"/>
      <c r="H29" s="39"/>
      <c r="I29" s="39"/>
      <c r="J29" s="39"/>
      <c r="K29" s="39"/>
      <c r="L29" s="147"/>
      <c r="S29" s="39"/>
      <c r="T29" s="39"/>
      <c r="U29" s="39"/>
      <c r="V29" s="39"/>
      <c r="W29" s="39"/>
      <c r="X29" s="39"/>
      <c r="Y29" s="39"/>
      <c r="Z29" s="39"/>
      <c r="AA29" s="39"/>
      <c r="AB29" s="39"/>
      <c r="AC29" s="39"/>
      <c r="AD29" s="39"/>
      <c r="AE29" s="39"/>
    </row>
    <row r="30" s="2" customFormat="1" ht="12" customHeight="1">
      <c r="A30" s="39"/>
      <c r="B30" s="45"/>
      <c r="C30" s="39"/>
      <c r="D30" s="144" t="s">
        <v>35</v>
      </c>
      <c r="E30" s="39"/>
      <c r="F30" s="39"/>
      <c r="G30" s="39"/>
      <c r="H30" s="39"/>
      <c r="I30" s="39"/>
      <c r="J30" s="39"/>
      <c r="K30" s="39"/>
      <c r="L30" s="147"/>
      <c r="S30" s="39"/>
      <c r="T30" s="39"/>
      <c r="U30" s="39"/>
      <c r="V30" s="39"/>
      <c r="W30" s="39"/>
      <c r="X30" s="39"/>
      <c r="Y30" s="39"/>
      <c r="Z30" s="39"/>
      <c r="AA30" s="39"/>
      <c r="AB30" s="39"/>
      <c r="AC30" s="39"/>
      <c r="AD30" s="39"/>
      <c r="AE30" s="39"/>
    </row>
    <row r="31" s="8" customFormat="1" ht="16.5" customHeight="1">
      <c r="A31" s="150"/>
      <c r="B31" s="151"/>
      <c r="C31" s="150"/>
      <c r="D31" s="150"/>
      <c r="E31" s="152" t="s">
        <v>19</v>
      </c>
      <c r="F31" s="152"/>
      <c r="G31" s="152"/>
      <c r="H31" s="152"/>
      <c r="I31" s="150"/>
      <c r="J31" s="150"/>
      <c r="K31" s="150"/>
      <c r="L31" s="153"/>
      <c r="S31" s="150"/>
      <c r="T31" s="150"/>
      <c r="U31" s="150"/>
      <c r="V31" s="150"/>
      <c r="W31" s="150"/>
      <c r="X31" s="150"/>
      <c r="Y31" s="150"/>
      <c r="Z31" s="150"/>
      <c r="AA31" s="150"/>
      <c r="AB31" s="150"/>
      <c r="AC31" s="150"/>
      <c r="AD31" s="150"/>
      <c r="AE31" s="150"/>
    </row>
    <row r="32" s="2" customFormat="1" ht="6.96" customHeight="1">
      <c r="A32" s="39"/>
      <c r="B32" s="45"/>
      <c r="C32" s="39"/>
      <c r="D32" s="39"/>
      <c r="E32" s="39"/>
      <c r="F32" s="39"/>
      <c r="G32" s="39"/>
      <c r="H32" s="39"/>
      <c r="I32" s="39"/>
      <c r="J32" s="39"/>
      <c r="K32" s="39"/>
      <c r="L32" s="147"/>
      <c r="S32" s="39"/>
      <c r="T32" s="39"/>
      <c r="U32" s="39"/>
      <c r="V32" s="39"/>
      <c r="W32" s="39"/>
      <c r="X32" s="39"/>
      <c r="Y32" s="39"/>
      <c r="Z32" s="39"/>
      <c r="AA32" s="39"/>
      <c r="AB32" s="39"/>
      <c r="AC32" s="39"/>
      <c r="AD32" s="39"/>
      <c r="AE32" s="39"/>
    </row>
    <row r="33" s="2" customFormat="1" ht="6.96" customHeight="1">
      <c r="A33" s="39"/>
      <c r="B33" s="45"/>
      <c r="C33" s="39"/>
      <c r="D33" s="154"/>
      <c r="E33" s="154"/>
      <c r="F33" s="154"/>
      <c r="G33" s="154"/>
      <c r="H33" s="154"/>
      <c r="I33" s="154"/>
      <c r="J33" s="154"/>
      <c r="K33" s="154"/>
      <c r="L33" s="147"/>
      <c r="S33" s="39"/>
      <c r="T33" s="39"/>
      <c r="U33" s="39"/>
      <c r="V33" s="39"/>
      <c r="W33" s="39"/>
      <c r="X33" s="39"/>
      <c r="Y33" s="39"/>
      <c r="Z33" s="39"/>
      <c r="AA33" s="39"/>
      <c r="AB33" s="39"/>
      <c r="AC33" s="39"/>
      <c r="AD33" s="39"/>
      <c r="AE33" s="39"/>
    </row>
    <row r="34" s="2" customFormat="1" ht="25.44" customHeight="1">
      <c r="A34" s="39"/>
      <c r="B34" s="45"/>
      <c r="C34" s="39"/>
      <c r="D34" s="155" t="s">
        <v>37</v>
      </c>
      <c r="E34" s="39"/>
      <c r="F34" s="39"/>
      <c r="G34" s="39"/>
      <c r="H34" s="39"/>
      <c r="I34" s="39"/>
      <c r="J34" s="156">
        <f>ROUND(J91, 2)</f>
        <v>0</v>
      </c>
      <c r="K34" s="39"/>
      <c r="L34" s="147"/>
      <c r="S34" s="39"/>
      <c r="T34" s="39"/>
      <c r="U34" s="39"/>
      <c r="V34" s="39"/>
      <c r="W34" s="39"/>
      <c r="X34" s="39"/>
      <c r="Y34" s="39"/>
      <c r="Z34" s="39"/>
      <c r="AA34" s="39"/>
      <c r="AB34" s="39"/>
      <c r="AC34" s="39"/>
      <c r="AD34" s="39"/>
      <c r="AE34" s="39"/>
    </row>
    <row r="35" s="2" customFormat="1" ht="6.96" customHeight="1">
      <c r="A35" s="39"/>
      <c r="B35" s="45"/>
      <c r="C35" s="39"/>
      <c r="D35" s="154"/>
      <c r="E35" s="154"/>
      <c r="F35" s="154"/>
      <c r="G35" s="154"/>
      <c r="H35" s="154"/>
      <c r="I35" s="154"/>
      <c r="J35" s="154"/>
      <c r="K35" s="154"/>
      <c r="L35" s="147"/>
      <c r="S35" s="39"/>
      <c r="T35" s="39"/>
      <c r="U35" s="39"/>
      <c r="V35" s="39"/>
      <c r="W35" s="39"/>
      <c r="X35" s="39"/>
      <c r="Y35" s="39"/>
      <c r="Z35" s="39"/>
      <c r="AA35" s="39"/>
      <c r="AB35" s="39"/>
      <c r="AC35" s="39"/>
      <c r="AD35" s="39"/>
      <c r="AE35" s="39"/>
    </row>
    <row r="36" s="2" customFormat="1" ht="14.4" customHeight="1">
      <c r="A36" s="39"/>
      <c r="B36" s="45"/>
      <c r="C36" s="39"/>
      <c r="D36" s="39"/>
      <c r="E36" s="39"/>
      <c r="F36" s="157" t="s">
        <v>39</v>
      </c>
      <c r="G36" s="39"/>
      <c r="H36" s="39"/>
      <c r="I36" s="157" t="s">
        <v>38</v>
      </c>
      <c r="J36" s="157" t="s">
        <v>40</v>
      </c>
      <c r="K36" s="39"/>
      <c r="L36" s="147"/>
      <c r="S36" s="39"/>
      <c r="T36" s="39"/>
      <c r="U36" s="39"/>
      <c r="V36" s="39"/>
      <c r="W36" s="39"/>
      <c r="X36" s="39"/>
      <c r="Y36" s="39"/>
      <c r="Z36" s="39"/>
      <c r="AA36" s="39"/>
      <c r="AB36" s="39"/>
      <c r="AC36" s="39"/>
      <c r="AD36" s="39"/>
      <c r="AE36" s="39"/>
    </row>
    <row r="37" s="2" customFormat="1" ht="14.4" customHeight="1">
      <c r="A37" s="39"/>
      <c r="B37" s="45"/>
      <c r="C37" s="39"/>
      <c r="D37" s="146" t="s">
        <v>41</v>
      </c>
      <c r="E37" s="144" t="s">
        <v>42</v>
      </c>
      <c r="F37" s="158">
        <f>ROUND((SUM(BE91:BE116)),  2)</f>
        <v>0</v>
      </c>
      <c r="G37" s="39"/>
      <c r="H37" s="39"/>
      <c r="I37" s="159">
        <v>0.20999999999999999</v>
      </c>
      <c r="J37" s="158">
        <f>ROUND(((SUM(BE91:BE116))*I37),  2)</f>
        <v>0</v>
      </c>
      <c r="K37" s="39"/>
      <c r="L37" s="147"/>
      <c r="S37" s="39"/>
      <c r="T37" s="39"/>
      <c r="U37" s="39"/>
      <c r="V37" s="39"/>
      <c r="W37" s="39"/>
      <c r="X37" s="39"/>
      <c r="Y37" s="39"/>
      <c r="Z37" s="39"/>
      <c r="AA37" s="39"/>
      <c r="AB37" s="39"/>
      <c r="AC37" s="39"/>
      <c r="AD37" s="39"/>
      <c r="AE37" s="39"/>
    </row>
    <row r="38" s="2" customFormat="1" ht="14.4" customHeight="1">
      <c r="A38" s="39"/>
      <c r="B38" s="45"/>
      <c r="C38" s="39"/>
      <c r="D38" s="39"/>
      <c r="E38" s="144" t="s">
        <v>43</v>
      </c>
      <c r="F38" s="158">
        <f>ROUND((SUM(BF91:BF116)),  2)</f>
        <v>0</v>
      </c>
      <c r="G38" s="39"/>
      <c r="H38" s="39"/>
      <c r="I38" s="159">
        <v>0.14999999999999999</v>
      </c>
      <c r="J38" s="158">
        <f>ROUND(((SUM(BF91:BF116))*I38),  2)</f>
        <v>0</v>
      </c>
      <c r="K38" s="39"/>
      <c r="L38" s="147"/>
      <c r="S38" s="39"/>
      <c r="T38" s="39"/>
      <c r="U38" s="39"/>
      <c r="V38" s="39"/>
      <c r="W38" s="39"/>
      <c r="X38" s="39"/>
      <c r="Y38" s="39"/>
      <c r="Z38" s="39"/>
      <c r="AA38" s="39"/>
      <c r="AB38" s="39"/>
      <c r="AC38" s="39"/>
      <c r="AD38" s="39"/>
      <c r="AE38" s="39"/>
    </row>
    <row r="39" hidden="1" s="2" customFormat="1" ht="14.4" customHeight="1">
      <c r="A39" s="39"/>
      <c r="B39" s="45"/>
      <c r="C39" s="39"/>
      <c r="D39" s="39"/>
      <c r="E39" s="144" t="s">
        <v>44</v>
      </c>
      <c r="F39" s="158">
        <f>ROUND((SUM(BG91:BG116)),  2)</f>
        <v>0</v>
      </c>
      <c r="G39" s="39"/>
      <c r="H39" s="39"/>
      <c r="I39" s="159">
        <v>0.20999999999999999</v>
      </c>
      <c r="J39" s="158">
        <f>0</f>
        <v>0</v>
      </c>
      <c r="K39" s="39"/>
      <c r="L39" s="147"/>
      <c r="S39" s="39"/>
      <c r="T39" s="39"/>
      <c r="U39" s="39"/>
      <c r="V39" s="39"/>
      <c r="W39" s="39"/>
      <c r="X39" s="39"/>
      <c r="Y39" s="39"/>
      <c r="Z39" s="39"/>
      <c r="AA39" s="39"/>
      <c r="AB39" s="39"/>
      <c r="AC39" s="39"/>
      <c r="AD39" s="39"/>
      <c r="AE39" s="39"/>
    </row>
    <row r="40" hidden="1" s="2" customFormat="1" ht="14.4" customHeight="1">
      <c r="A40" s="39"/>
      <c r="B40" s="45"/>
      <c r="C40" s="39"/>
      <c r="D40" s="39"/>
      <c r="E40" s="144" t="s">
        <v>45</v>
      </c>
      <c r="F40" s="158">
        <f>ROUND((SUM(BH91:BH116)),  2)</f>
        <v>0</v>
      </c>
      <c r="G40" s="39"/>
      <c r="H40" s="39"/>
      <c r="I40" s="159">
        <v>0.14999999999999999</v>
      </c>
      <c r="J40" s="158">
        <f>0</f>
        <v>0</v>
      </c>
      <c r="K40" s="39"/>
      <c r="L40" s="147"/>
      <c r="S40" s="39"/>
      <c r="T40" s="39"/>
      <c r="U40" s="39"/>
      <c r="V40" s="39"/>
      <c r="W40" s="39"/>
      <c r="X40" s="39"/>
      <c r="Y40" s="39"/>
      <c r="Z40" s="39"/>
      <c r="AA40" s="39"/>
      <c r="AB40" s="39"/>
      <c r="AC40" s="39"/>
      <c r="AD40" s="39"/>
      <c r="AE40" s="39"/>
    </row>
    <row r="41" hidden="1" s="2" customFormat="1" ht="14.4" customHeight="1">
      <c r="A41" s="39"/>
      <c r="B41" s="45"/>
      <c r="C41" s="39"/>
      <c r="D41" s="39"/>
      <c r="E41" s="144" t="s">
        <v>46</v>
      </c>
      <c r="F41" s="158">
        <f>ROUND((SUM(BI91:BI116)),  2)</f>
        <v>0</v>
      </c>
      <c r="G41" s="39"/>
      <c r="H41" s="39"/>
      <c r="I41" s="159">
        <v>0</v>
      </c>
      <c r="J41" s="158">
        <f>0</f>
        <v>0</v>
      </c>
      <c r="K41" s="39"/>
      <c r="L41" s="147"/>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147"/>
      <c r="S42" s="39"/>
      <c r="T42" s="39"/>
      <c r="U42" s="39"/>
      <c r="V42" s="39"/>
      <c r="W42" s="39"/>
      <c r="X42" s="39"/>
      <c r="Y42" s="39"/>
      <c r="Z42" s="39"/>
      <c r="AA42" s="39"/>
      <c r="AB42" s="39"/>
      <c r="AC42" s="39"/>
      <c r="AD42" s="39"/>
      <c r="AE42" s="39"/>
    </row>
    <row r="43" s="2" customFormat="1" ht="25.44" customHeight="1">
      <c r="A43" s="39"/>
      <c r="B43" s="45"/>
      <c r="C43" s="160"/>
      <c r="D43" s="161" t="s">
        <v>47</v>
      </c>
      <c r="E43" s="162"/>
      <c r="F43" s="162"/>
      <c r="G43" s="163" t="s">
        <v>48</v>
      </c>
      <c r="H43" s="164" t="s">
        <v>49</v>
      </c>
      <c r="I43" s="162"/>
      <c r="J43" s="165">
        <f>SUM(J34:J41)</f>
        <v>0</v>
      </c>
      <c r="K43" s="166"/>
      <c r="L43" s="147"/>
      <c r="S43" s="39"/>
      <c r="T43" s="39"/>
      <c r="U43" s="39"/>
      <c r="V43" s="39"/>
      <c r="W43" s="39"/>
      <c r="X43" s="39"/>
      <c r="Y43" s="39"/>
      <c r="Z43" s="39"/>
      <c r="AA43" s="39"/>
      <c r="AB43" s="39"/>
      <c r="AC43" s="39"/>
      <c r="AD43" s="39"/>
      <c r="AE43" s="39"/>
    </row>
    <row r="44" s="2" customFormat="1" ht="14.4" customHeight="1">
      <c r="A44" s="39"/>
      <c r="B44" s="167"/>
      <c r="C44" s="168"/>
      <c r="D44" s="168"/>
      <c r="E44" s="168"/>
      <c r="F44" s="168"/>
      <c r="G44" s="168"/>
      <c r="H44" s="168"/>
      <c r="I44" s="168"/>
      <c r="J44" s="168"/>
      <c r="K44" s="168"/>
      <c r="L44" s="147"/>
      <c r="S44" s="39"/>
      <c r="T44" s="39"/>
      <c r="U44" s="39"/>
      <c r="V44" s="39"/>
      <c r="W44" s="39"/>
      <c r="X44" s="39"/>
      <c r="Y44" s="39"/>
      <c r="Z44" s="39"/>
      <c r="AA44" s="39"/>
      <c r="AB44" s="39"/>
      <c r="AC44" s="39"/>
      <c r="AD44" s="39"/>
      <c r="AE44" s="39"/>
    </row>
    <row r="48" s="2" customFormat="1" ht="6.96" customHeight="1">
      <c r="A48" s="39"/>
      <c r="B48" s="169"/>
      <c r="C48" s="170"/>
      <c r="D48" s="170"/>
      <c r="E48" s="170"/>
      <c r="F48" s="170"/>
      <c r="G48" s="170"/>
      <c r="H48" s="170"/>
      <c r="I48" s="170"/>
      <c r="J48" s="170"/>
      <c r="K48" s="170"/>
      <c r="L48" s="147"/>
      <c r="S48" s="39"/>
      <c r="T48" s="39"/>
      <c r="U48" s="39"/>
      <c r="V48" s="39"/>
      <c r="W48" s="39"/>
      <c r="X48" s="39"/>
      <c r="Y48" s="39"/>
      <c r="Z48" s="39"/>
      <c r="AA48" s="39"/>
      <c r="AB48" s="39"/>
      <c r="AC48" s="39"/>
      <c r="AD48" s="39"/>
      <c r="AE48" s="39"/>
    </row>
    <row r="49" s="2" customFormat="1" ht="24.96" customHeight="1">
      <c r="A49" s="39"/>
      <c r="B49" s="40"/>
      <c r="C49" s="24" t="s">
        <v>154</v>
      </c>
      <c r="D49" s="41"/>
      <c r="E49" s="41"/>
      <c r="F49" s="41"/>
      <c r="G49" s="41"/>
      <c r="H49" s="41"/>
      <c r="I49" s="41"/>
      <c r="J49" s="41"/>
      <c r="K49" s="41"/>
      <c r="L49" s="147"/>
      <c r="S49" s="39"/>
      <c r="T49" s="39"/>
      <c r="U49" s="39"/>
      <c r="V49" s="39"/>
      <c r="W49" s="39"/>
      <c r="X49" s="39"/>
      <c r="Y49" s="39"/>
      <c r="Z49" s="39"/>
      <c r="AA49" s="39"/>
      <c r="AB49" s="39"/>
      <c r="AC49" s="39"/>
      <c r="AD49" s="39"/>
      <c r="AE49" s="39"/>
    </row>
    <row r="50" s="2" customFormat="1" ht="6.96" customHeight="1">
      <c r="A50" s="39"/>
      <c r="B50" s="40"/>
      <c r="C50" s="41"/>
      <c r="D50" s="41"/>
      <c r="E50" s="41"/>
      <c r="F50" s="41"/>
      <c r="G50" s="41"/>
      <c r="H50" s="41"/>
      <c r="I50" s="41"/>
      <c r="J50" s="41"/>
      <c r="K50" s="41"/>
      <c r="L50" s="147"/>
      <c r="S50" s="39"/>
      <c r="T50" s="39"/>
      <c r="U50" s="39"/>
      <c r="V50" s="39"/>
      <c r="W50" s="39"/>
      <c r="X50" s="39"/>
      <c r="Y50" s="39"/>
      <c r="Z50" s="39"/>
      <c r="AA50" s="39"/>
      <c r="AB50" s="39"/>
      <c r="AC50" s="39"/>
      <c r="AD50" s="39"/>
      <c r="AE50" s="39"/>
    </row>
    <row r="51" s="2" customFormat="1" ht="12" customHeight="1">
      <c r="A51" s="39"/>
      <c r="B51" s="40"/>
      <c r="C51" s="33" t="s">
        <v>16</v>
      </c>
      <c r="D51" s="41"/>
      <c r="E51" s="41"/>
      <c r="F51" s="41"/>
      <c r="G51" s="41"/>
      <c r="H51" s="41"/>
      <c r="I51" s="41"/>
      <c r="J51" s="41"/>
      <c r="K51" s="41"/>
      <c r="L51" s="147"/>
      <c r="S51" s="39"/>
      <c r="T51" s="39"/>
      <c r="U51" s="39"/>
      <c r="V51" s="39"/>
      <c r="W51" s="39"/>
      <c r="X51" s="39"/>
      <c r="Y51" s="39"/>
      <c r="Z51" s="39"/>
      <c r="AA51" s="39"/>
      <c r="AB51" s="39"/>
      <c r="AC51" s="39"/>
      <c r="AD51" s="39"/>
      <c r="AE51" s="39"/>
    </row>
    <row r="52" s="2" customFormat="1" ht="16.5" customHeight="1">
      <c r="A52" s="39"/>
      <c r="B52" s="40"/>
      <c r="C52" s="41"/>
      <c r="D52" s="41"/>
      <c r="E52" s="171" t="str">
        <f>E7</f>
        <v>Oprava geometrických parametrů koleje 2023 u ST Ústí nad Labem</v>
      </c>
      <c r="F52" s="33"/>
      <c r="G52" s="33"/>
      <c r="H52" s="33"/>
      <c r="I52" s="41"/>
      <c r="J52" s="41"/>
      <c r="K52" s="41"/>
      <c r="L52" s="147"/>
      <c r="S52" s="39"/>
      <c r="T52" s="39"/>
      <c r="U52" s="39"/>
      <c r="V52" s="39"/>
      <c r="W52" s="39"/>
      <c r="X52" s="39"/>
      <c r="Y52" s="39"/>
      <c r="Z52" s="39"/>
      <c r="AA52" s="39"/>
      <c r="AB52" s="39"/>
      <c r="AC52" s="39"/>
      <c r="AD52" s="39"/>
      <c r="AE52" s="39"/>
    </row>
    <row r="53" s="1" customFormat="1" ht="12" customHeight="1">
      <c r="B53" s="22"/>
      <c r="C53" s="33" t="s">
        <v>148</v>
      </c>
      <c r="D53" s="23"/>
      <c r="E53" s="23"/>
      <c r="F53" s="23"/>
      <c r="G53" s="23"/>
      <c r="H53" s="23"/>
      <c r="I53" s="23"/>
      <c r="J53" s="23"/>
      <c r="K53" s="23"/>
      <c r="L53" s="21"/>
    </row>
    <row r="54" s="1" customFormat="1" ht="16.5" customHeight="1">
      <c r="B54" s="22"/>
      <c r="C54" s="23"/>
      <c r="D54" s="23"/>
      <c r="E54" s="171" t="s">
        <v>149</v>
      </c>
      <c r="F54" s="23"/>
      <c r="G54" s="23"/>
      <c r="H54" s="23"/>
      <c r="I54" s="23"/>
      <c r="J54" s="23"/>
      <c r="K54" s="23"/>
      <c r="L54" s="21"/>
    </row>
    <row r="55" s="1" customFormat="1" ht="12" customHeight="1">
      <c r="B55" s="22"/>
      <c r="C55" s="33" t="s">
        <v>150</v>
      </c>
      <c r="D55" s="23"/>
      <c r="E55" s="23"/>
      <c r="F55" s="23"/>
      <c r="G55" s="23"/>
      <c r="H55" s="23"/>
      <c r="I55" s="23"/>
      <c r="J55" s="23"/>
      <c r="K55" s="23"/>
      <c r="L55" s="21"/>
    </row>
    <row r="56" s="2" customFormat="1" ht="16.5" customHeight="1">
      <c r="A56" s="39"/>
      <c r="B56" s="40"/>
      <c r="C56" s="41"/>
      <c r="D56" s="41"/>
      <c r="E56" s="172" t="s">
        <v>151</v>
      </c>
      <c r="F56" s="41"/>
      <c r="G56" s="41"/>
      <c r="H56" s="41"/>
      <c r="I56" s="41"/>
      <c r="J56" s="41"/>
      <c r="K56" s="41"/>
      <c r="L56" s="147"/>
      <c r="S56" s="39"/>
      <c r="T56" s="39"/>
      <c r="U56" s="39"/>
      <c r="V56" s="39"/>
      <c r="W56" s="39"/>
      <c r="X56" s="39"/>
      <c r="Y56" s="39"/>
      <c r="Z56" s="39"/>
      <c r="AA56" s="39"/>
      <c r="AB56" s="39"/>
      <c r="AC56" s="39"/>
      <c r="AD56" s="39"/>
      <c r="AE56" s="39"/>
    </row>
    <row r="57" s="2" customFormat="1" ht="12" customHeight="1">
      <c r="A57" s="39"/>
      <c r="B57" s="40"/>
      <c r="C57" s="33" t="s">
        <v>152</v>
      </c>
      <c r="D57" s="41"/>
      <c r="E57" s="41"/>
      <c r="F57" s="41"/>
      <c r="G57" s="41"/>
      <c r="H57" s="41"/>
      <c r="I57" s="41"/>
      <c r="J57" s="41"/>
      <c r="K57" s="41"/>
      <c r="L57" s="147"/>
      <c r="S57" s="39"/>
      <c r="T57" s="39"/>
      <c r="U57" s="39"/>
      <c r="V57" s="39"/>
      <c r="W57" s="39"/>
      <c r="X57" s="39"/>
      <c r="Y57" s="39"/>
      <c r="Z57" s="39"/>
      <c r="AA57" s="39"/>
      <c r="AB57" s="39"/>
      <c r="AC57" s="39"/>
      <c r="AD57" s="39"/>
      <c r="AE57" s="39"/>
    </row>
    <row r="58" s="2" customFormat="1" ht="16.5" customHeight="1">
      <c r="A58" s="39"/>
      <c r="B58" s="40"/>
      <c r="C58" s="41"/>
      <c r="D58" s="41"/>
      <c r="E58" s="70" t="str">
        <f>E13</f>
        <v>04 - SO 04 - PS Děčín hl.n.</v>
      </c>
      <c r="F58" s="41"/>
      <c r="G58" s="41"/>
      <c r="H58" s="41"/>
      <c r="I58" s="41"/>
      <c r="J58" s="41"/>
      <c r="K58" s="41"/>
      <c r="L58" s="147"/>
      <c r="S58" s="39"/>
      <c r="T58" s="39"/>
      <c r="U58" s="39"/>
      <c r="V58" s="39"/>
      <c r="W58" s="39"/>
      <c r="X58" s="39"/>
      <c r="Y58" s="39"/>
      <c r="Z58" s="39"/>
      <c r="AA58" s="39"/>
      <c r="AB58" s="39"/>
      <c r="AC58" s="39"/>
      <c r="AD58" s="39"/>
      <c r="AE58" s="39"/>
    </row>
    <row r="59" s="2" customFormat="1" ht="6.96" customHeight="1">
      <c r="A59" s="39"/>
      <c r="B59" s="40"/>
      <c r="C59" s="41"/>
      <c r="D59" s="41"/>
      <c r="E59" s="41"/>
      <c r="F59" s="41"/>
      <c r="G59" s="41"/>
      <c r="H59" s="41"/>
      <c r="I59" s="41"/>
      <c r="J59" s="41"/>
      <c r="K59" s="41"/>
      <c r="L59" s="147"/>
      <c r="S59" s="39"/>
      <c r="T59" s="39"/>
      <c r="U59" s="39"/>
      <c r="V59" s="39"/>
      <c r="W59" s="39"/>
      <c r="X59" s="39"/>
      <c r="Y59" s="39"/>
      <c r="Z59" s="39"/>
      <c r="AA59" s="39"/>
      <c r="AB59" s="39"/>
      <c r="AC59" s="39"/>
      <c r="AD59" s="39"/>
      <c r="AE59" s="39"/>
    </row>
    <row r="60" s="2" customFormat="1" ht="12" customHeight="1">
      <c r="A60" s="39"/>
      <c r="B60" s="40"/>
      <c r="C60" s="33" t="s">
        <v>21</v>
      </c>
      <c r="D60" s="41"/>
      <c r="E60" s="41"/>
      <c r="F60" s="28" t="str">
        <f>F16</f>
        <v xml:space="preserve"> </v>
      </c>
      <c r="G60" s="41"/>
      <c r="H60" s="41"/>
      <c r="I60" s="33" t="s">
        <v>23</v>
      </c>
      <c r="J60" s="73" t="str">
        <f>IF(J16="","",J16)</f>
        <v>21. 2. 2023</v>
      </c>
      <c r="K60" s="41"/>
      <c r="L60" s="147"/>
      <c r="S60" s="39"/>
      <c r="T60" s="39"/>
      <c r="U60" s="39"/>
      <c r="V60" s="39"/>
      <c r="W60" s="39"/>
      <c r="X60" s="39"/>
      <c r="Y60" s="39"/>
      <c r="Z60" s="39"/>
      <c r="AA60" s="39"/>
      <c r="AB60" s="39"/>
      <c r="AC60" s="39"/>
      <c r="AD60" s="39"/>
      <c r="AE60" s="39"/>
    </row>
    <row r="61" s="2" customFormat="1" ht="6.96" customHeight="1">
      <c r="A61" s="39"/>
      <c r="B61" s="40"/>
      <c r="C61" s="41"/>
      <c r="D61" s="41"/>
      <c r="E61" s="41"/>
      <c r="F61" s="41"/>
      <c r="G61" s="41"/>
      <c r="H61" s="41"/>
      <c r="I61" s="41"/>
      <c r="J61" s="41"/>
      <c r="K61" s="41"/>
      <c r="L61" s="147"/>
      <c r="S61" s="39"/>
      <c r="T61" s="39"/>
      <c r="U61" s="39"/>
      <c r="V61" s="39"/>
      <c r="W61" s="39"/>
      <c r="X61" s="39"/>
      <c r="Y61" s="39"/>
      <c r="Z61" s="39"/>
      <c r="AA61" s="39"/>
      <c r="AB61" s="39"/>
      <c r="AC61" s="39"/>
      <c r="AD61" s="39"/>
      <c r="AE61" s="39"/>
    </row>
    <row r="62" s="2" customFormat="1" ht="15.15" customHeight="1">
      <c r="A62" s="39"/>
      <c r="B62" s="40"/>
      <c r="C62" s="33" t="s">
        <v>25</v>
      </c>
      <c r="D62" s="41"/>
      <c r="E62" s="41"/>
      <c r="F62" s="28" t="str">
        <f>E19</f>
        <v>OŘ Ústí nad Labem</v>
      </c>
      <c r="G62" s="41"/>
      <c r="H62" s="41"/>
      <c r="I62" s="33" t="s">
        <v>31</v>
      </c>
      <c r="J62" s="37" t="str">
        <f>E25</f>
        <v xml:space="preserve"> </v>
      </c>
      <c r="K62" s="41"/>
      <c r="L62" s="147"/>
      <c r="S62" s="39"/>
      <c r="T62" s="39"/>
      <c r="U62" s="39"/>
      <c r="V62" s="39"/>
      <c r="W62" s="39"/>
      <c r="X62" s="39"/>
      <c r="Y62" s="39"/>
      <c r="Z62" s="39"/>
      <c r="AA62" s="39"/>
      <c r="AB62" s="39"/>
      <c r="AC62" s="39"/>
      <c r="AD62" s="39"/>
      <c r="AE62" s="39"/>
    </row>
    <row r="63" s="2" customFormat="1" ht="15.15" customHeight="1">
      <c r="A63" s="39"/>
      <c r="B63" s="40"/>
      <c r="C63" s="33" t="s">
        <v>29</v>
      </c>
      <c r="D63" s="41"/>
      <c r="E63" s="41"/>
      <c r="F63" s="28" t="str">
        <f>IF(E22="","",E22)</f>
        <v>Vyplň údaj</v>
      </c>
      <c r="G63" s="41"/>
      <c r="H63" s="41"/>
      <c r="I63" s="33" t="s">
        <v>33</v>
      </c>
      <c r="J63" s="37" t="str">
        <f>E28</f>
        <v>Tomáš Šrédl</v>
      </c>
      <c r="K63" s="41"/>
      <c r="L63" s="147"/>
      <c r="S63" s="39"/>
      <c r="T63" s="39"/>
      <c r="U63" s="39"/>
      <c r="V63" s="39"/>
      <c r="W63" s="39"/>
      <c r="X63" s="39"/>
      <c r="Y63" s="39"/>
      <c r="Z63" s="39"/>
      <c r="AA63" s="39"/>
      <c r="AB63" s="39"/>
      <c r="AC63" s="39"/>
      <c r="AD63" s="39"/>
      <c r="AE63" s="39"/>
    </row>
    <row r="64" s="2" customFormat="1" ht="10.32" customHeight="1">
      <c r="A64" s="39"/>
      <c r="B64" s="40"/>
      <c r="C64" s="41"/>
      <c r="D64" s="41"/>
      <c r="E64" s="41"/>
      <c r="F64" s="41"/>
      <c r="G64" s="41"/>
      <c r="H64" s="41"/>
      <c r="I64" s="41"/>
      <c r="J64" s="41"/>
      <c r="K64" s="41"/>
      <c r="L64" s="147"/>
      <c r="S64" s="39"/>
      <c r="T64" s="39"/>
      <c r="U64" s="39"/>
      <c r="V64" s="39"/>
      <c r="W64" s="39"/>
      <c r="X64" s="39"/>
      <c r="Y64" s="39"/>
      <c r="Z64" s="39"/>
      <c r="AA64" s="39"/>
      <c r="AB64" s="39"/>
      <c r="AC64" s="39"/>
      <c r="AD64" s="39"/>
      <c r="AE64" s="39"/>
    </row>
    <row r="65" s="2" customFormat="1" ht="29.28" customHeight="1">
      <c r="A65" s="39"/>
      <c r="B65" s="40"/>
      <c r="C65" s="173" t="s">
        <v>155</v>
      </c>
      <c r="D65" s="174"/>
      <c r="E65" s="174"/>
      <c r="F65" s="174"/>
      <c r="G65" s="174"/>
      <c r="H65" s="174"/>
      <c r="I65" s="174"/>
      <c r="J65" s="175" t="s">
        <v>156</v>
      </c>
      <c r="K65" s="174"/>
      <c r="L65" s="147"/>
      <c r="S65" s="39"/>
      <c r="T65" s="39"/>
      <c r="U65" s="39"/>
      <c r="V65" s="39"/>
      <c r="W65" s="39"/>
      <c r="X65" s="39"/>
      <c r="Y65" s="39"/>
      <c r="Z65" s="39"/>
      <c r="AA65" s="39"/>
      <c r="AB65" s="39"/>
      <c r="AC65" s="39"/>
      <c r="AD65" s="39"/>
      <c r="AE65" s="39"/>
    </row>
    <row r="66" s="2" customFormat="1" ht="10.32" customHeight="1">
      <c r="A66" s="39"/>
      <c r="B66" s="40"/>
      <c r="C66" s="41"/>
      <c r="D66" s="41"/>
      <c r="E66" s="41"/>
      <c r="F66" s="41"/>
      <c r="G66" s="41"/>
      <c r="H66" s="41"/>
      <c r="I66" s="41"/>
      <c r="J66" s="41"/>
      <c r="K66" s="41"/>
      <c r="L66" s="147"/>
      <c r="S66" s="39"/>
      <c r="T66" s="39"/>
      <c r="U66" s="39"/>
      <c r="V66" s="39"/>
      <c r="W66" s="39"/>
      <c r="X66" s="39"/>
      <c r="Y66" s="39"/>
      <c r="Z66" s="39"/>
      <c r="AA66" s="39"/>
      <c r="AB66" s="39"/>
      <c r="AC66" s="39"/>
      <c r="AD66" s="39"/>
      <c r="AE66" s="39"/>
    </row>
    <row r="67" s="2" customFormat="1" ht="22.8" customHeight="1">
      <c r="A67" s="39"/>
      <c r="B67" s="40"/>
      <c r="C67" s="176" t="s">
        <v>69</v>
      </c>
      <c r="D67" s="41"/>
      <c r="E67" s="41"/>
      <c r="F67" s="41"/>
      <c r="G67" s="41"/>
      <c r="H67" s="41"/>
      <c r="I67" s="41"/>
      <c r="J67" s="103">
        <f>J91</f>
        <v>0</v>
      </c>
      <c r="K67" s="41"/>
      <c r="L67" s="147"/>
      <c r="S67" s="39"/>
      <c r="T67" s="39"/>
      <c r="U67" s="39"/>
      <c r="V67" s="39"/>
      <c r="W67" s="39"/>
      <c r="X67" s="39"/>
      <c r="Y67" s="39"/>
      <c r="Z67" s="39"/>
      <c r="AA67" s="39"/>
      <c r="AB67" s="39"/>
      <c r="AC67" s="39"/>
      <c r="AD67" s="39"/>
      <c r="AE67" s="39"/>
      <c r="AU67" s="18" t="s">
        <v>157</v>
      </c>
    </row>
    <row r="68" s="2" customFormat="1" ht="21.84" customHeight="1">
      <c r="A68" s="39"/>
      <c r="B68" s="40"/>
      <c r="C68" s="41"/>
      <c r="D68" s="41"/>
      <c r="E68" s="41"/>
      <c r="F68" s="41"/>
      <c r="G68" s="41"/>
      <c r="H68" s="41"/>
      <c r="I68" s="41"/>
      <c r="J68" s="41"/>
      <c r="K68" s="41"/>
      <c r="L68" s="147"/>
      <c r="S68" s="39"/>
      <c r="T68" s="39"/>
      <c r="U68" s="39"/>
      <c r="V68" s="39"/>
      <c r="W68" s="39"/>
      <c r="X68" s="39"/>
      <c r="Y68" s="39"/>
      <c r="Z68" s="39"/>
      <c r="AA68" s="39"/>
      <c r="AB68" s="39"/>
      <c r="AC68" s="39"/>
      <c r="AD68" s="39"/>
      <c r="AE68" s="39"/>
    </row>
    <row r="69" s="2" customFormat="1" ht="6.96" customHeight="1">
      <c r="A69" s="39"/>
      <c r="B69" s="60"/>
      <c r="C69" s="61"/>
      <c r="D69" s="61"/>
      <c r="E69" s="61"/>
      <c r="F69" s="61"/>
      <c r="G69" s="61"/>
      <c r="H69" s="61"/>
      <c r="I69" s="61"/>
      <c r="J69" s="61"/>
      <c r="K69" s="61"/>
      <c r="L69" s="147"/>
      <c r="S69" s="39"/>
      <c r="T69" s="39"/>
      <c r="U69" s="39"/>
      <c r="V69" s="39"/>
      <c r="W69" s="39"/>
      <c r="X69" s="39"/>
      <c r="Y69" s="39"/>
      <c r="Z69" s="39"/>
      <c r="AA69" s="39"/>
      <c r="AB69" s="39"/>
      <c r="AC69" s="39"/>
      <c r="AD69" s="39"/>
      <c r="AE69" s="39"/>
    </row>
    <row r="73" s="2" customFormat="1" ht="6.96" customHeight="1">
      <c r="A73" s="39"/>
      <c r="B73" s="62"/>
      <c r="C73" s="63"/>
      <c r="D73" s="63"/>
      <c r="E73" s="63"/>
      <c r="F73" s="63"/>
      <c r="G73" s="63"/>
      <c r="H73" s="63"/>
      <c r="I73" s="63"/>
      <c r="J73" s="63"/>
      <c r="K73" s="63"/>
      <c r="L73" s="147"/>
      <c r="S73" s="39"/>
      <c r="T73" s="39"/>
      <c r="U73" s="39"/>
      <c r="V73" s="39"/>
      <c r="W73" s="39"/>
      <c r="X73" s="39"/>
      <c r="Y73" s="39"/>
      <c r="Z73" s="39"/>
      <c r="AA73" s="39"/>
      <c r="AB73" s="39"/>
      <c r="AC73" s="39"/>
      <c r="AD73" s="39"/>
      <c r="AE73" s="39"/>
    </row>
    <row r="74" s="2" customFormat="1" ht="24.96" customHeight="1">
      <c r="A74" s="39"/>
      <c r="B74" s="40"/>
      <c r="C74" s="24" t="s">
        <v>160</v>
      </c>
      <c r="D74" s="41"/>
      <c r="E74" s="41"/>
      <c r="F74" s="41"/>
      <c r="G74" s="41"/>
      <c r="H74" s="41"/>
      <c r="I74" s="41"/>
      <c r="J74" s="41"/>
      <c r="K74" s="41"/>
      <c r="L74" s="147"/>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47"/>
      <c r="S75" s="39"/>
      <c r="T75" s="39"/>
      <c r="U75" s="39"/>
      <c r="V75" s="39"/>
      <c r="W75" s="39"/>
      <c r="X75" s="39"/>
      <c r="Y75" s="39"/>
      <c r="Z75" s="39"/>
      <c r="AA75" s="39"/>
      <c r="AB75" s="39"/>
      <c r="AC75" s="39"/>
      <c r="AD75" s="39"/>
      <c r="AE75" s="39"/>
    </row>
    <row r="76" s="2" customFormat="1" ht="12" customHeight="1">
      <c r="A76" s="39"/>
      <c r="B76" s="40"/>
      <c r="C76" s="33" t="s">
        <v>16</v>
      </c>
      <c r="D76" s="41"/>
      <c r="E76" s="41"/>
      <c r="F76" s="41"/>
      <c r="G76" s="41"/>
      <c r="H76" s="41"/>
      <c r="I76" s="41"/>
      <c r="J76" s="41"/>
      <c r="K76" s="41"/>
      <c r="L76" s="147"/>
      <c r="S76" s="39"/>
      <c r="T76" s="39"/>
      <c r="U76" s="39"/>
      <c r="V76" s="39"/>
      <c r="W76" s="39"/>
      <c r="X76" s="39"/>
      <c r="Y76" s="39"/>
      <c r="Z76" s="39"/>
      <c r="AA76" s="39"/>
      <c r="AB76" s="39"/>
      <c r="AC76" s="39"/>
      <c r="AD76" s="39"/>
      <c r="AE76" s="39"/>
    </row>
    <row r="77" s="2" customFormat="1" ht="16.5" customHeight="1">
      <c r="A77" s="39"/>
      <c r="B77" s="40"/>
      <c r="C77" s="41"/>
      <c r="D77" s="41"/>
      <c r="E77" s="171" t="str">
        <f>E7</f>
        <v>Oprava geometrických parametrů koleje 2023 u ST Ústí nad Labem</v>
      </c>
      <c r="F77" s="33"/>
      <c r="G77" s="33"/>
      <c r="H77" s="33"/>
      <c r="I77" s="41"/>
      <c r="J77" s="41"/>
      <c r="K77" s="41"/>
      <c r="L77" s="147"/>
      <c r="S77" s="39"/>
      <c r="T77" s="39"/>
      <c r="U77" s="39"/>
      <c r="V77" s="39"/>
      <c r="W77" s="39"/>
      <c r="X77" s="39"/>
      <c r="Y77" s="39"/>
      <c r="Z77" s="39"/>
      <c r="AA77" s="39"/>
      <c r="AB77" s="39"/>
      <c r="AC77" s="39"/>
      <c r="AD77" s="39"/>
      <c r="AE77" s="39"/>
    </row>
    <row r="78" s="1" customFormat="1" ht="12" customHeight="1">
      <c r="B78" s="22"/>
      <c r="C78" s="33" t="s">
        <v>148</v>
      </c>
      <c r="D78" s="23"/>
      <c r="E78" s="23"/>
      <c r="F78" s="23"/>
      <c r="G78" s="23"/>
      <c r="H78" s="23"/>
      <c r="I78" s="23"/>
      <c r="J78" s="23"/>
      <c r="K78" s="23"/>
      <c r="L78" s="21"/>
    </row>
    <row r="79" s="1" customFormat="1" ht="16.5" customHeight="1">
      <c r="B79" s="22"/>
      <c r="C79" s="23"/>
      <c r="D79" s="23"/>
      <c r="E79" s="171" t="s">
        <v>149</v>
      </c>
      <c r="F79" s="23"/>
      <c r="G79" s="23"/>
      <c r="H79" s="23"/>
      <c r="I79" s="23"/>
      <c r="J79" s="23"/>
      <c r="K79" s="23"/>
      <c r="L79" s="21"/>
    </row>
    <row r="80" s="1" customFormat="1" ht="12" customHeight="1">
      <c r="B80" s="22"/>
      <c r="C80" s="33" t="s">
        <v>150</v>
      </c>
      <c r="D80" s="23"/>
      <c r="E80" s="23"/>
      <c r="F80" s="23"/>
      <c r="G80" s="23"/>
      <c r="H80" s="23"/>
      <c r="I80" s="23"/>
      <c r="J80" s="23"/>
      <c r="K80" s="23"/>
      <c r="L80" s="21"/>
    </row>
    <row r="81" s="2" customFormat="1" ht="16.5" customHeight="1">
      <c r="A81" s="39"/>
      <c r="B81" s="40"/>
      <c r="C81" s="41"/>
      <c r="D81" s="41"/>
      <c r="E81" s="172" t="s">
        <v>151</v>
      </c>
      <c r="F81" s="41"/>
      <c r="G81" s="41"/>
      <c r="H81" s="41"/>
      <c r="I81" s="41"/>
      <c r="J81" s="41"/>
      <c r="K81" s="41"/>
      <c r="L81" s="147"/>
      <c r="S81" s="39"/>
      <c r="T81" s="39"/>
      <c r="U81" s="39"/>
      <c r="V81" s="39"/>
      <c r="W81" s="39"/>
      <c r="X81" s="39"/>
      <c r="Y81" s="39"/>
      <c r="Z81" s="39"/>
      <c r="AA81" s="39"/>
      <c r="AB81" s="39"/>
      <c r="AC81" s="39"/>
      <c r="AD81" s="39"/>
      <c r="AE81" s="39"/>
    </row>
    <row r="82" s="2" customFormat="1" ht="12" customHeight="1">
      <c r="A82" s="39"/>
      <c r="B82" s="40"/>
      <c r="C82" s="33" t="s">
        <v>152</v>
      </c>
      <c r="D82" s="41"/>
      <c r="E82" s="41"/>
      <c r="F82" s="41"/>
      <c r="G82" s="41"/>
      <c r="H82" s="41"/>
      <c r="I82" s="41"/>
      <c r="J82" s="41"/>
      <c r="K82" s="41"/>
      <c r="L82" s="147"/>
      <c r="S82" s="39"/>
      <c r="T82" s="39"/>
      <c r="U82" s="39"/>
      <c r="V82" s="39"/>
      <c r="W82" s="39"/>
      <c r="X82" s="39"/>
      <c r="Y82" s="39"/>
      <c r="Z82" s="39"/>
      <c r="AA82" s="39"/>
      <c r="AB82" s="39"/>
      <c r="AC82" s="39"/>
      <c r="AD82" s="39"/>
      <c r="AE82" s="39"/>
    </row>
    <row r="83" s="2" customFormat="1" ht="16.5" customHeight="1">
      <c r="A83" s="39"/>
      <c r="B83" s="40"/>
      <c r="C83" s="41"/>
      <c r="D83" s="41"/>
      <c r="E83" s="70" t="str">
        <f>E13</f>
        <v>04 - SO 04 - PS Děčín hl.n.</v>
      </c>
      <c r="F83" s="41"/>
      <c r="G83" s="41"/>
      <c r="H83" s="41"/>
      <c r="I83" s="41"/>
      <c r="J83" s="41"/>
      <c r="K83" s="41"/>
      <c r="L83" s="147"/>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47"/>
      <c r="S84" s="39"/>
      <c r="T84" s="39"/>
      <c r="U84" s="39"/>
      <c r="V84" s="39"/>
      <c r="W84" s="39"/>
      <c r="X84" s="39"/>
      <c r="Y84" s="39"/>
      <c r="Z84" s="39"/>
      <c r="AA84" s="39"/>
      <c r="AB84" s="39"/>
      <c r="AC84" s="39"/>
      <c r="AD84" s="39"/>
      <c r="AE84" s="39"/>
    </row>
    <row r="85" s="2" customFormat="1" ht="12" customHeight="1">
      <c r="A85" s="39"/>
      <c r="B85" s="40"/>
      <c r="C85" s="33" t="s">
        <v>21</v>
      </c>
      <c r="D85" s="41"/>
      <c r="E85" s="41"/>
      <c r="F85" s="28" t="str">
        <f>F16</f>
        <v xml:space="preserve"> </v>
      </c>
      <c r="G85" s="41"/>
      <c r="H85" s="41"/>
      <c r="I85" s="33" t="s">
        <v>23</v>
      </c>
      <c r="J85" s="73" t="str">
        <f>IF(J16="","",J16)</f>
        <v>21. 2. 2023</v>
      </c>
      <c r="K85" s="41"/>
      <c r="L85" s="147"/>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41"/>
      <c r="J86" s="41"/>
      <c r="K86" s="41"/>
      <c r="L86" s="147"/>
      <c r="S86" s="39"/>
      <c r="T86" s="39"/>
      <c r="U86" s="39"/>
      <c r="V86" s="39"/>
      <c r="W86" s="39"/>
      <c r="X86" s="39"/>
      <c r="Y86" s="39"/>
      <c r="Z86" s="39"/>
      <c r="AA86" s="39"/>
      <c r="AB86" s="39"/>
      <c r="AC86" s="39"/>
      <c r="AD86" s="39"/>
      <c r="AE86" s="39"/>
    </row>
    <row r="87" s="2" customFormat="1" ht="15.15" customHeight="1">
      <c r="A87" s="39"/>
      <c r="B87" s="40"/>
      <c r="C87" s="33" t="s">
        <v>25</v>
      </c>
      <c r="D87" s="41"/>
      <c r="E87" s="41"/>
      <c r="F87" s="28" t="str">
        <f>E19</f>
        <v>OŘ Ústí nad Labem</v>
      </c>
      <c r="G87" s="41"/>
      <c r="H87" s="41"/>
      <c r="I87" s="33" t="s">
        <v>31</v>
      </c>
      <c r="J87" s="37" t="str">
        <f>E25</f>
        <v xml:space="preserve"> </v>
      </c>
      <c r="K87" s="41"/>
      <c r="L87" s="147"/>
      <c r="S87" s="39"/>
      <c r="T87" s="39"/>
      <c r="U87" s="39"/>
      <c r="V87" s="39"/>
      <c r="W87" s="39"/>
      <c r="X87" s="39"/>
      <c r="Y87" s="39"/>
      <c r="Z87" s="39"/>
      <c r="AA87" s="39"/>
      <c r="AB87" s="39"/>
      <c r="AC87" s="39"/>
      <c r="AD87" s="39"/>
      <c r="AE87" s="39"/>
    </row>
    <row r="88" s="2" customFormat="1" ht="15.15" customHeight="1">
      <c r="A88" s="39"/>
      <c r="B88" s="40"/>
      <c r="C88" s="33" t="s">
        <v>29</v>
      </c>
      <c r="D88" s="41"/>
      <c r="E88" s="41"/>
      <c r="F88" s="28" t="str">
        <f>IF(E22="","",E22)</f>
        <v>Vyplň údaj</v>
      </c>
      <c r="G88" s="41"/>
      <c r="H88" s="41"/>
      <c r="I88" s="33" t="s">
        <v>33</v>
      </c>
      <c r="J88" s="37" t="str">
        <f>E28</f>
        <v>Tomáš Šrédl</v>
      </c>
      <c r="K88" s="41"/>
      <c r="L88" s="147"/>
      <c r="S88" s="39"/>
      <c r="T88" s="39"/>
      <c r="U88" s="39"/>
      <c r="V88" s="39"/>
      <c r="W88" s="39"/>
      <c r="X88" s="39"/>
      <c r="Y88" s="39"/>
      <c r="Z88" s="39"/>
      <c r="AA88" s="39"/>
      <c r="AB88" s="39"/>
      <c r="AC88" s="39"/>
      <c r="AD88" s="39"/>
      <c r="AE88" s="39"/>
    </row>
    <row r="89" s="2" customFormat="1" ht="10.32" customHeight="1">
      <c r="A89" s="39"/>
      <c r="B89" s="40"/>
      <c r="C89" s="41"/>
      <c r="D89" s="41"/>
      <c r="E89" s="41"/>
      <c r="F89" s="41"/>
      <c r="G89" s="41"/>
      <c r="H89" s="41"/>
      <c r="I89" s="41"/>
      <c r="J89" s="41"/>
      <c r="K89" s="41"/>
      <c r="L89" s="147"/>
      <c r="S89" s="39"/>
      <c r="T89" s="39"/>
      <c r="U89" s="39"/>
      <c r="V89" s="39"/>
      <c r="W89" s="39"/>
      <c r="X89" s="39"/>
      <c r="Y89" s="39"/>
      <c r="Z89" s="39"/>
      <c r="AA89" s="39"/>
      <c r="AB89" s="39"/>
      <c r="AC89" s="39"/>
      <c r="AD89" s="39"/>
      <c r="AE89" s="39"/>
    </row>
    <row r="90" s="11" customFormat="1" ht="29.28" customHeight="1">
      <c r="A90" s="188"/>
      <c r="B90" s="189"/>
      <c r="C90" s="190" t="s">
        <v>161</v>
      </c>
      <c r="D90" s="191" t="s">
        <v>56</v>
      </c>
      <c r="E90" s="191" t="s">
        <v>52</v>
      </c>
      <c r="F90" s="191" t="s">
        <v>53</v>
      </c>
      <c r="G90" s="191" t="s">
        <v>162</v>
      </c>
      <c r="H90" s="191" t="s">
        <v>163</v>
      </c>
      <c r="I90" s="191" t="s">
        <v>164</v>
      </c>
      <c r="J90" s="191" t="s">
        <v>156</v>
      </c>
      <c r="K90" s="192" t="s">
        <v>165</v>
      </c>
      <c r="L90" s="193"/>
      <c r="M90" s="93" t="s">
        <v>19</v>
      </c>
      <c r="N90" s="94" t="s">
        <v>41</v>
      </c>
      <c r="O90" s="94" t="s">
        <v>166</v>
      </c>
      <c r="P90" s="94" t="s">
        <v>167</v>
      </c>
      <c r="Q90" s="94" t="s">
        <v>168</v>
      </c>
      <c r="R90" s="94" t="s">
        <v>169</v>
      </c>
      <c r="S90" s="94" t="s">
        <v>170</v>
      </c>
      <c r="T90" s="95" t="s">
        <v>171</v>
      </c>
      <c r="U90" s="188"/>
      <c r="V90" s="188"/>
      <c r="W90" s="188"/>
      <c r="X90" s="188"/>
      <c r="Y90" s="188"/>
      <c r="Z90" s="188"/>
      <c r="AA90" s="188"/>
      <c r="AB90" s="188"/>
      <c r="AC90" s="188"/>
      <c r="AD90" s="188"/>
      <c r="AE90" s="188"/>
    </row>
    <row r="91" s="2" customFormat="1" ht="22.8" customHeight="1">
      <c r="A91" s="39"/>
      <c r="B91" s="40"/>
      <c r="C91" s="100" t="s">
        <v>172</v>
      </c>
      <c r="D91" s="41"/>
      <c r="E91" s="41"/>
      <c r="F91" s="41"/>
      <c r="G91" s="41"/>
      <c r="H91" s="41"/>
      <c r="I91" s="41"/>
      <c r="J91" s="194">
        <f>BK91</f>
        <v>0</v>
      </c>
      <c r="K91" s="41"/>
      <c r="L91" s="45"/>
      <c r="M91" s="96"/>
      <c r="N91" s="195"/>
      <c r="O91" s="97"/>
      <c r="P91" s="196">
        <f>SUM(P92:P116)</f>
        <v>0</v>
      </c>
      <c r="Q91" s="97"/>
      <c r="R91" s="196">
        <f>SUM(R92:R116)</f>
        <v>742.62599999999998</v>
      </c>
      <c r="S91" s="97"/>
      <c r="T91" s="197">
        <f>SUM(T92:T116)</f>
        <v>0</v>
      </c>
      <c r="U91" s="39"/>
      <c r="V91" s="39"/>
      <c r="W91" s="39"/>
      <c r="X91" s="39"/>
      <c r="Y91" s="39"/>
      <c r="Z91" s="39"/>
      <c r="AA91" s="39"/>
      <c r="AB91" s="39"/>
      <c r="AC91" s="39"/>
      <c r="AD91" s="39"/>
      <c r="AE91" s="39"/>
      <c r="AT91" s="18" t="s">
        <v>70</v>
      </c>
      <c r="AU91" s="18" t="s">
        <v>157</v>
      </c>
      <c r="BK91" s="198">
        <f>SUM(BK92:BK116)</f>
        <v>0</v>
      </c>
    </row>
    <row r="92" s="2" customFormat="1" ht="37.8" customHeight="1">
      <c r="A92" s="39"/>
      <c r="B92" s="40"/>
      <c r="C92" s="215" t="s">
        <v>78</v>
      </c>
      <c r="D92" s="215" t="s">
        <v>178</v>
      </c>
      <c r="E92" s="216" t="s">
        <v>179</v>
      </c>
      <c r="F92" s="217" t="s">
        <v>180</v>
      </c>
      <c r="G92" s="218" t="s">
        <v>181</v>
      </c>
      <c r="H92" s="219">
        <v>5.75</v>
      </c>
      <c r="I92" s="220"/>
      <c r="J92" s="221">
        <f>ROUND(I92*H92,2)</f>
        <v>0</v>
      </c>
      <c r="K92" s="217" t="s">
        <v>182</v>
      </c>
      <c r="L92" s="45"/>
      <c r="M92" s="222" t="s">
        <v>19</v>
      </c>
      <c r="N92" s="223" t="s">
        <v>42</v>
      </c>
      <c r="O92" s="85"/>
      <c r="P92" s="224">
        <f>O92*H92</f>
        <v>0</v>
      </c>
      <c r="Q92" s="224">
        <v>0</v>
      </c>
      <c r="R92" s="224">
        <f>Q92*H92</f>
        <v>0</v>
      </c>
      <c r="S92" s="224">
        <v>0</v>
      </c>
      <c r="T92" s="225">
        <f>S92*H92</f>
        <v>0</v>
      </c>
      <c r="U92" s="39"/>
      <c r="V92" s="39"/>
      <c r="W92" s="39"/>
      <c r="X92" s="39"/>
      <c r="Y92" s="39"/>
      <c r="Z92" s="39"/>
      <c r="AA92" s="39"/>
      <c r="AB92" s="39"/>
      <c r="AC92" s="39"/>
      <c r="AD92" s="39"/>
      <c r="AE92" s="39"/>
      <c r="AR92" s="226" t="s">
        <v>118</v>
      </c>
      <c r="AT92" s="226" t="s">
        <v>178</v>
      </c>
      <c r="AU92" s="226" t="s">
        <v>71</v>
      </c>
      <c r="AY92" s="18" t="s">
        <v>175</v>
      </c>
      <c r="BE92" s="227">
        <f>IF(N92="základní",J92,0)</f>
        <v>0</v>
      </c>
      <c r="BF92" s="227">
        <f>IF(N92="snížená",J92,0)</f>
        <v>0</v>
      </c>
      <c r="BG92" s="227">
        <f>IF(N92="zákl. přenesená",J92,0)</f>
        <v>0</v>
      </c>
      <c r="BH92" s="227">
        <f>IF(N92="sníž. přenesená",J92,0)</f>
        <v>0</v>
      </c>
      <c r="BI92" s="227">
        <f>IF(N92="nulová",J92,0)</f>
        <v>0</v>
      </c>
      <c r="BJ92" s="18" t="s">
        <v>78</v>
      </c>
      <c r="BK92" s="227">
        <f>ROUND(I92*H92,2)</f>
        <v>0</v>
      </c>
      <c r="BL92" s="18" t="s">
        <v>118</v>
      </c>
      <c r="BM92" s="226" t="s">
        <v>299</v>
      </c>
    </row>
    <row r="93" s="15" customFormat="1">
      <c r="A93" s="15"/>
      <c r="B93" s="261"/>
      <c r="C93" s="262"/>
      <c r="D93" s="230" t="s">
        <v>184</v>
      </c>
      <c r="E93" s="263" t="s">
        <v>19</v>
      </c>
      <c r="F93" s="264" t="s">
        <v>300</v>
      </c>
      <c r="G93" s="262"/>
      <c r="H93" s="263" t="s">
        <v>19</v>
      </c>
      <c r="I93" s="265"/>
      <c r="J93" s="262"/>
      <c r="K93" s="262"/>
      <c r="L93" s="266"/>
      <c r="M93" s="267"/>
      <c r="N93" s="268"/>
      <c r="O93" s="268"/>
      <c r="P93" s="268"/>
      <c r="Q93" s="268"/>
      <c r="R93" s="268"/>
      <c r="S93" s="268"/>
      <c r="T93" s="269"/>
      <c r="U93" s="15"/>
      <c r="V93" s="15"/>
      <c r="W93" s="15"/>
      <c r="X93" s="15"/>
      <c r="Y93" s="15"/>
      <c r="Z93" s="15"/>
      <c r="AA93" s="15"/>
      <c r="AB93" s="15"/>
      <c r="AC93" s="15"/>
      <c r="AD93" s="15"/>
      <c r="AE93" s="15"/>
      <c r="AT93" s="270" t="s">
        <v>184</v>
      </c>
      <c r="AU93" s="270" t="s">
        <v>71</v>
      </c>
      <c r="AV93" s="15" t="s">
        <v>78</v>
      </c>
      <c r="AW93" s="15" t="s">
        <v>32</v>
      </c>
      <c r="AX93" s="15" t="s">
        <v>71</v>
      </c>
      <c r="AY93" s="270" t="s">
        <v>175</v>
      </c>
    </row>
    <row r="94" s="13" customFormat="1">
      <c r="A94" s="13"/>
      <c r="B94" s="228"/>
      <c r="C94" s="229"/>
      <c r="D94" s="230" t="s">
        <v>184</v>
      </c>
      <c r="E94" s="231" t="s">
        <v>19</v>
      </c>
      <c r="F94" s="232" t="s">
        <v>301</v>
      </c>
      <c r="G94" s="229"/>
      <c r="H94" s="233">
        <v>2.7000000000000002</v>
      </c>
      <c r="I94" s="234"/>
      <c r="J94" s="229"/>
      <c r="K94" s="229"/>
      <c r="L94" s="235"/>
      <c r="M94" s="236"/>
      <c r="N94" s="237"/>
      <c r="O94" s="237"/>
      <c r="P94" s="237"/>
      <c r="Q94" s="237"/>
      <c r="R94" s="237"/>
      <c r="S94" s="237"/>
      <c r="T94" s="238"/>
      <c r="U94" s="13"/>
      <c r="V94" s="13"/>
      <c r="W94" s="13"/>
      <c r="X94" s="13"/>
      <c r="Y94" s="13"/>
      <c r="Z94" s="13"/>
      <c r="AA94" s="13"/>
      <c r="AB94" s="13"/>
      <c r="AC94" s="13"/>
      <c r="AD94" s="13"/>
      <c r="AE94" s="13"/>
      <c r="AT94" s="239" t="s">
        <v>184</v>
      </c>
      <c r="AU94" s="239" t="s">
        <v>71</v>
      </c>
      <c r="AV94" s="13" t="s">
        <v>80</v>
      </c>
      <c r="AW94" s="13" t="s">
        <v>32</v>
      </c>
      <c r="AX94" s="13" t="s">
        <v>71</v>
      </c>
      <c r="AY94" s="239" t="s">
        <v>175</v>
      </c>
    </row>
    <row r="95" s="15" customFormat="1">
      <c r="A95" s="15"/>
      <c r="B95" s="261"/>
      <c r="C95" s="262"/>
      <c r="D95" s="230" t="s">
        <v>184</v>
      </c>
      <c r="E95" s="263" t="s">
        <v>19</v>
      </c>
      <c r="F95" s="264" t="s">
        <v>302</v>
      </c>
      <c r="G95" s="262"/>
      <c r="H95" s="263" t="s">
        <v>19</v>
      </c>
      <c r="I95" s="265"/>
      <c r="J95" s="262"/>
      <c r="K95" s="262"/>
      <c r="L95" s="266"/>
      <c r="M95" s="267"/>
      <c r="N95" s="268"/>
      <c r="O95" s="268"/>
      <c r="P95" s="268"/>
      <c r="Q95" s="268"/>
      <c r="R95" s="268"/>
      <c r="S95" s="268"/>
      <c r="T95" s="269"/>
      <c r="U95" s="15"/>
      <c r="V95" s="15"/>
      <c r="W95" s="15"/>
      <c r="X95" s="15"/>
      <c r="Y95" s="15"/>
      <c r="Z95" s="15"/>
      <c r="AA95" s="15"/>
      <c r="AB95" s="15"/>
      <c r="AC95" s="15"/>
      <c r="AD95" s="15"/>
      <c r="AE95" s="15"/>
      <c r="AT95" s="270" t="s">
        <v>184</v>
      </c>
      <c r="AU95" s="270" t="s">
        <v>71</v>
      </c>
      <c r="AV95" s="15" t="s">
        <v>78</v>
      </c>
      <c r="AW95" s="15" t="s">
        <v>32</v>
      </c>
      <c r="AX95" s="15" t="s">
        <v>71</v>
      </c>
      <c r="AY95" s="270" t="s">
        <v>175</v>
      </c>
    </row>
    <row r="96" s="13" customFormat="1">
      <c r="A96" s="13"/>
      <c r="B96" s="228"/>
      <c r="C96" s="229"/>
      <c r="D96" s="230" t="s">
        <v>184</v>
      </c>
      <c r="E96" s="231" t="s">
        <v>19</v>
      </c>
      <c r="F96" s="232" t="s">
        <v>303</v>
      </c>
      <c r="G96" s="229"/>
      <c r="H96" s="233">
        <v>3.0499999999999998</v>
      </c>
      <c r="I96" s="234"/>
      <c r="J96" s="229"/>
      <c r="K96" s="229"/>
      <c r="L96" s="235"/>
      <c r="M96" s="236"/>
      <c r="N96" s="237"/>
      <c r="O96" s="237"/>
      <c r="P96" s="237"/>
      <c r="Q96" s="237"/>
      <c r="R96" s="237"/>
      <c r="S96" s="237"/>
      <c r="T96" s="238"/>
      <c r="U96" s="13"/>
      <c r="V96" s="13"/>
      <c r="W96" s="13"/>
      <c r="X96" s="13"/>
      <c r="Y96" s="13"/>
      <c r="Z96" s="13"/>
      <c r="AA96" s="13"/>
      <c r="AB96" s="13"/>
      <c r="AC96" s="13"/>
      <c r="AD96" s="13"/>
      <c r="AE96" s="13"/>
      <c r="AT96" s="239" t="s">
        <v>184</v>
      </c>
      <c r="AU96" s="239" t="s">
        <v>71</v>
      </c>
      <c r="AV96" s="13" t="s">
        <v>80</v>
      </c>
      <c r="AW96" s="13" t="s">
        <v>32</v>
      </c>
      <c r="AX96" s="13" t="s">
        <v>71</v>
      </c>
      <c r="AY96" s="239" t="s">
        <v>175</v>
      </c>
    </row>
    <row r="97" s="14" customFormat="1">
      <c r="A97" s="14"/>
      <c r="B97" s="240"/>
      <c r="C97" s="241"/>
      <c r="D97" s="230" t="s">
        <v>184</v>
      </c>
      <c r="E97" s="242" t="s">
        <v>19</v>
      </c>
      <c r="F97" s="243" t="s">
        <v>190</v>
      </c>
      <c r="G97" s="241"/>
      <c r="H97" s="244">
        <v>5.75</v>
      </c>
      <c r="I97" s="245"/>
      <c r="J97" s="241"/>
      <c r="K97" s="241"/>
      <c r="L97" s="246"/>
      <c r="M97" s="247"/>
      <c r="N97" s="248"/>
      <c r="O97" s="248"/>
      <c r="P97" s="248"/>
      <c r="Q97" s="248"/>
      <c r="R97" s="248"/>
      <c r="S97" s="248"/>
      <c r="T97" s="249"/>
      <c r="U97" s="14"/>
      <c r="V97" s="14"/>
      <c r="W97" s="14"/>
      <c r="X97" s="14"/>
      <c r="Y97" s="14"/>
      <c r="Z97" s="14"/>
      <c r="AA97" s="14"/>
      <c r="AB97" s="14"/>
      <c r="AC97" s="14"/>
      <c r="AD97" s="14"/>
      <c r="AE97" s="14"/>
      <c r="AT97" s="250" t="s">
        <v>184</v>
      </c>
      <c r="AU97" s="250" t="s">
        <v>71</v>
      </c>
      <c r="AV97" s="14" t="s">
        <v>118</v>
      </c>
      <c r="AW97" s="14" t="s">
        <v>32</v>
      </c>
      <c r="AX97" s="14" t="s">
        <v>78</v>
      </c>
      <c r="AY97" s="250" t="s">
        <v>175</v>
      </c>
    </row>
    <row r="98" s="2" customFormat="1" ht="24.15" customHeight="1">
      <c r="A98" s="39"/>
      <c r="B98" s="40"/>
      <c r="C98" s="215" t="s">
        <v>80</v>
      </c>
      <c r="D98" s="215" t="s">
        <v>178</v>
      </c>
      <c r="E98" s="216" t="s">
        <v>191</v>
      </c>
      <c r="F98" s="217" t="s">
        <v>192</v>
      </c>
      <c r="G98" s="218" t="s">
        <v>181</v>
      </c>
      <c r="H98" s="219">
        <v>5.75</v>
      </c>
      <c r="I98" s="220"/>
      <c r="J98" s="221">
        <f>ROUND(I98*H98,2)</f>
        <v>0</v>
      </c>
      <c r="K98" s="217" t="s">
        <v>182</v>
      </c>
      <c r="L98" s="45"/>
      <c r="M98" s="222" t="s">
        <v>19</v>
      </c>
      <c r="N98" s="223" t="s">
        <v>42</v>
      </c>
      <c r="O98" s="85"/>
      <c r="P98" s="224">
        <f>O98*H98</f>
        <v>0</v>
      </c>
      <c r="Q98" s="224">
        <v>0</v>
      </c>
      <c r="R98" s="224">
        <f>Q98*H98</f>
        <v>0</v>
      </c>
      <c r="S98" s="224">
        <v>0</v>
      </c>
      <c r="T98" s="225">
        <f>S98*H98</f>
        <v>0</v>
      </c>
      <c r="U98" s="39"/>
      <c r="V98" s="39"/>
      <c r="W98" s="39"/>
      <c r="X98" s="39"/>
      <c r="Y98" s="39"/>
      <c r="Z98" s="39"/>
      <c r="AA98" s="39"/>
      <c r="AB98" s="39"/>
      <c r="AC98" s="39"/>
      <c r="AD98" s="39"/>
      <c r="AE98" s="39"/>
      <c r="AR98" s="226" t="s">
        <v>118</v>
      </c>
      <c r="AT98" s="226" t="s">
        <v>178</v>
      </c>
      <c r="AU98" s="226" t="s">
        <v>71</v>
      </c>
      <c r="AY98" s="18" t="s">
        <v>175</v>
      </c>
      <c r="BE98" s="227">
        <f>IF(N98="základní",J98,0)</f>
        <v>0</v>
      </c>
      <c r="BF98" s="227">
        <f>IF(N98="snížená",J98,0)</f>
        <v>0</v>
      </c>
      <c r="BG98" s="227">
        <f>IF(N98="zákl. přenesená",J98,0)</f>
        <v>0</v>
      </c>
      <c r="BH98" s="227">
        <f>IF(N98="sníž. přenesená",J98,0)</f>
        <v>0</v>
      </c>
      <c r="BI98" s="227">
        <f>IF(N98="nulová",J98,0)</f>
        <v>0</v>
      </c>
      <c r="BJ98" s="18" t="s">
        <v>78</v>
      </c>
      <c r="BK98" s="227">
        <f>ROUND(I98*H98,2)</f>
        <v>0</v>
      </c>
      <c r="BL98" s="18" t="s">
        <v>118</v>
      </c>
      <c r="BM98" s="226" t="s">
        <v>304</v>
      </c>
    </row>
    <row r="99" s="2" customFormat="1" ht="24.15" customHeight="1">
      <c r="A99" s="39"/>
      <c r="B99" s="40"/>
      <c r="C99" s="215" t="s">
        <v>214</v>
      </c>
      <c r="D99" s="215" t="s">
        <v>178</v>
      </c>
      <c r="E99" s="216" t="s">
        <v>228</v>
      </c>
      <c r="F99" s="217" t="s">
        <v>229</v>
      </c>
      <c r="G99" s="218" t="s">
        <v>212</v>
      </c>
      <c r="H99" s="219">
        <v>14.4</v>
      </c>
      <c r="I99" s="220"/>
      <c r="J99" s="221">
        <f>ROUND(I99*H99,2)</f>
        <v>0</v>
      </c>
      <c r="K99" s="217" t="s">
        <v>182</v>
      </c>
      <c r="L99" s="45"/>
      <c r="M99" s="222" t="s">
        <v>19</v>
      </c>
      <c r="N99" s="223" t="s">
        <v>42</v>
      </c>
      <c r="O99" s="85"/>
      <c r="P99" s="224">
        <f>O99*H99</f>
        <v>0</v>
      </c>
      <c r="Q99" s="224">
        <v>0</v>
      </c>
      <c r="R99" s="224">
        <f>Q99*H99</f>
        <v>0</v>
      </c>
      <c r="S99" s="224">
        <v>0</v>
      </c>
      <c r="T99" s="225">
        <f>S99*H99</f>
        <v>0</v>
      </c>
      <c r="U99" s="39"/>
      <c r="V99" s="39"/>
      <c r="W99" s="39"/>
      <c r="X99" s="39"/>
      <c r="Y99" s="39"/>
      <c r="Z99" s="39"/>
      <c r="AA99" s="39"/>
      <c r="AB99" s="39"/>
      <c r="AC99" s="39"/>
      <c r="AD99" s="39"/>
      <c r="AE99" s="39"/>
      <c r="AR99" s="226" t="s">
        <v>118</v>
      </c>
      <c r="AT99" s="226" t="s">
        <v>178</v>
      </c>
      <c r="AU99" s="226" t="s">
        <v>71</v>
      </c>
      <c r="AY99" s="18" t="s">
        <v>175</v>
      </c>
      <c r="BE99" s="227">
        <f>IF(N99="základní",J99,0)</f>
        <v>0</v>
      </c>
      <c r="BF99" s="227">
        <f>IF(N99="snížená",J99,0)</f>
        <v>0</v>
      </c>
      <c r="BG99" s="227">
        <f>IF(N99="zákl. přenesená",J99,0)</f>
        <v>0</v>
      </c>
      <c r="BH99" s="227">
        <f>IF(N99="sníž. přenesená",J99,0)</f>
        <v>0</v>
      </c>
      <c r="BI99" s="227">
        <f>IF(N99="nulová",J99,0)</f>
        <v>0</v>
      </c>
      <c r="BJ99" s="18" t="s">
        <v>78</v>
      </c>
      <c r="BK99" s="227">
        <f>ROUND(I99*H99,2)</f>
        <v>0</v>
      </c>
      <c r="BL99" s="18" t="s">
        <v>118</v>
      </c>
      <c r="BM99" s="226" t="s">
        <v>305</v>
      </c>
    </row>
    <row r="100" s="15" customFormat="1">
      <c r="A100" s="15"/>
      <c r="B100" s="261"/>
      <c r="C100" s="262"/>
      <c r="D100" s="230" t="s">
        <v>184</v>
      </c>
      <c r="E100" s="263" t="s">
        <v>19</v>
      </c>
      <c r="F100" s="264" t="s">
        <v>306</v>
      </c>
      <c r="G100" s="262"/>
      <c r="H100" s="263" t="s">
        <v>19</v>
      </c>
      <c r="I100" s="265"/>
      <c r="J100" s="262"/>
      <c r="K100" s="262"/>
      <c r="L100" s="266"/>
      <c r="M100" s="267"/>
      <c r="N100" s="268"/>
      <c r="O100" s="268"/>
      <c r="P100" s="268"/>
      <c r="Q100" s="268"/>
      <c r="R100" s="268"/>
      <c r="S100" s="268"/>
      <c r="T100" s="269"/>
      <c r="U100" s="15"/>
      <c r="V100" s="15"/>
      <c r="W100" s="15"/>
      <c r="X100" s="15"/>
      <c r="Y100" s="15"/>
      <c r="Z100" s="15"/>
      <c r="AA100" s="15"/>
      <c r="AB100" s="15"/>
      <c r="AC100" s="15"/>
      <c r="AD100" s="15"/>
      <c r="AE100" s="15"/>
      <c r="AT100" s="270" t="s">
        <v>184</v>
      </c>
      <c r="AU100" s="270" t="s">
        <v>71</v>
      </c>
      <c r="AV100" s="15" t="s">
        <v>78</v>
      </c>
      <c r="AW100" s="15" t="s">
        <v>32</v>
      </c>
      <c r="AX100" s="15" t="s">
        <v>71</v>
      </c>
      <c r="AY100" s="270" t="s">
        <v>175</v>
      </c>
    </row>
    <row r="101" s="13" customFormat="1">
      <c r="A101" s="13"/>
      <c r="B101" s="228"/>
      <c r="C101" s="229"/>
      <c r="D101" s="230" t="s">
        <v>184</v>
      </c>
      <c r="E101" s="231" t="s">
        <v>19</v>
      </c>
      <c r="F101" s="232" t="s">
        <v>307</v>
      </c>
      <c r="G101" s="229"/>
      <c r="H101" s="233">
        <v>14.4</v>
      </c>
      <c r="I101" s="234"/>
      <c r="J101" s="229"/>
      <c r="K101" s="229"/>
      <c r="L101" s="235"/>
      <c r="M101" s="236"/>
      <c r="N101" s="237"/>
      <c r="O101" s="237"/>
      <c r="P101" s="237"/>
      <c r="Q101" s="237"/>
      <c r="R101" s="237"/>
      <c r="S101" s="237"/>
      <c r="T101" s="238"/>
      <c r="U101" s="13"/>
      <c r="V101" s="13"/>
      <c r="W101" s="13"/>
      <c r="X101" s="13"/>
      <c r="Y101" s="13"/>
      <c r="Z101" s="13"/>
      <c r="AA101" s="13"/>
      <c r="AB101" s="13"/>
      <c r="AC101" s="13"/>
      <c r="AD101" s="13"/>
      <c r="AE101" s="13"/>
      <c r="AT101" s="239" t="s">
        <v>184</v>
      </c>
      <c r="AU101" s="239" t="s">
        <v>71</v>
      </c>
      <c r="AV101" s="13" t="s">
        <v>80</v>
      </c>
      <c r="AW101" s="13" t="s">
        <v>32</v>
      </c>
      <c r="AX101" s="13" t="s">
        <v>78</v>
      </c>
      <c r="AY101" s="239" t="s">
        <v>175</v>
      </c>
    </row>
    <row r="102" s="2" customFormat="1" ht="33" customHeight="1">
      <c r="A102" s="39"/>
      <c r="B102" s="40"/>
      <c r="C102" s="215" t="s">
        <v>203</v>
      </c>
      <c r="D102" s="215" t="s">
        <v>178</v>
      </c>
      <c r="E102" s="216" t="s">
        <v>234</v>
      </c>
      <c r="F102" s="217" t="s">
        <v>235</v>
      </c>
      <c r="G102" s="218" t="s">
        <v>212</v>
      </c>
      <c r="H102" s="219">
        <v>14.4</v>
      </c>
      <c r="I102" s="220"/>
      <c r="J102" s="221">
        <f>ROUND(I102*H102,2)</f>
        <v>0</v>
      </c>
      <c r="K102" s="217" t="s">
        <v>182</v>
      </c>
      <c r="L102" s="45"/>
      <c r="M102" s="222" t="s">
        <v>19</v>
      </c>
      <c r="N102" s="223" t="s">
        <v>42</v>
      </c>
      <c r="O102" s="85"/>
      <c r="P102" s="224">
        <f>O102*H102</f>
        <v>0</v>
      </c>
      <c r="Q102" s="224">
        <v>0</v>
      </c>
      <c r="R102" s="224">
        <f>Q102*H102</f>
        <v>0</v>
      </c>
      <c r="S102" s="224">
        <v>0</v>
      </c>
      <c r="T102" s="225">
        <f>S102*H102</f>
        <v>0</v>
      </c>
      <c r="U102" s="39"/>
      <c r="V102" s="39"/>
      <c r="W102" s="39"/>
      <c r="X102" s="39"/>
      <c r="Y102" s="39"/>
      <c r="Z102" s="39"/>
      <c r="AA102" s="39"/>
      <c r="AB102" s="39"/>
      <c r="AC102" s="39"/>
      <c r="AD102" s="39"/>
      <c r="AE102" s="39"/>
      <c r="AR102" s="226" t="s">
        <v>118</v>
      </c>
      <c r="AT102" s="226" t="s">
        <v>178</v>
      </c>
      <c r="AU102" s="226" t="s">
        <v>71</v>
      </c>
      <c r="AY102" s="18" t="s">
        <v>175</v>
      </c>
      <c r="BE102" s="227">
        <f>IF(N102="základní",J102,0)</f>
        <v>0</v>
      </c>
      <c r="BF102" s="227">
        <f>IF(N102="snížená",J102,0)</f>
        <v>0</v>
      </c>
      <c r="BG102" s="227">
        <f>IF(N102="zákl. přenesená",J102,0)</f>
        <v>0</v>
      </c>
      <c r="BH102" s="227">
        <f>IF(N102="sníž. přenesená",J102,0)</f>
        <v>0</v>
      </c>
      <c r="BI102" s="227">
        <f>IF(N102="nulová",J102,0)</f>
        <v>0</v>
      </c>
      <c r="BJ102" s="18" t="s">
        <v>78</v>
      </c>
      <c r="BK102" s="227">
        <f>ROUND(I102*H102,2)</f>
        <v>0</v>
      </c>
      <c r="BL102" s="18" t="s">
        <v>118</v>
      </c>
      <c r="BM102" s="226" t="s">
        <v>308</v>
      </c>
    </row>
    <row r="103" s="15" customFormat="1">
      <c r="A103" s="15"/>
      <c r="B103" s="261"/>
      <c r="C103" s="262"/>
      <c r="D103" s="230" t="s">
        <v>184</v>
      </c>
      <c r="E103" s="263" t="s">
        <v>19</v>
      </c>
      <c r="F103" s="264" t="s">
        <v>309</v>
      </c>
      <c r="G103" s="262"/>
      <c r="H103" s="263" t="s">
        <v>19</v>
      </c>
      <c r="I103" s="265"/>
      <c r="J103" s="262"/>
      <c r="K103" s="262"/>
      <c r="L103" s="266"/>
      <c r="M103" s="267"/>
      <c r="N103" s="268"/>
      <c r="O103" s="268"/>
      <c r="P103" s="268"/>
      <c r="Q103" s="268"/>
      <c r="R103" s="268"/>
      <c r="S103" s="268"/>
      <c r="T103" s="269"/>
      <c r="U103" s="15"/>
      <c r="V103" s="15"/>
      <c r="W103" s="15"/>
      <c r="X103" s="15"/>
      <c r="Y103" s="15"/>
      <c r="Z103" s="15"/>
      <c r="AA103" s="15"/>
      <c r="AB103" s="15"/>
      <c r="AC103" s="15"/>
      <c r="AD103" s="15"/>
      <c r="AE103" s="15"/>
      <c r="AT103" s="270" t="s">
        <v>184</v>
      </c>
      <c r="AU103" s="270" t="s">
        <v>71</v>
      </c>
      <c r="AV103" s="15" t="s">
        <v>78</v>
      </c>
      <c r="AW103" s="15" t="s">
        <v>32</v>
      </c>
      <c r="AX103" s="15" t="s">
        <v>71</v>
      </c>
      <c r="AY103" s="270" t="s">
        <v>175</v>
      </c>
    </row>
    <row r="104" s="13" customFormat="1">
      <c r="A104" s="13"/>
      <c r="B104" s="228"/>
      <c r="C104" s="229"/>
      <c r="D104" s="230" t="s">
        <v>184</v>
      </c>
      <c r="E104" s="231" t="s">
        <v>19</v>
      </c>
      <c r="F104" s="232" t="s">
        <v>307</v>
      </c>
      <c r="G104" s="229"/>
      <c r="H104" s="233">
        <v>14.4</v>
      </c>
      <c r="I104" s="234"/>
      <c r="J104" s="229"/>
      <c r="K104" s="229"/>
      <c r="L104" s="235"/>
      <c r="M104" s="236"/>
      <c r="N104" s="237"/>
      <c r="O104" s="237"/>
      <c r="P104" s="237"/>
      <c r="Q104" s="237"/>
      <c r="R104" s="237"/>
      <c r="S104" s="237"/>
      <c r="T104" s="238"/>
      <c r="U104" s="13"/>
      <c r="V104" s="13"/>
      <c r="W104" s="13"/>
      <c r="X104" s="13"/>
      <c r="Y104" s="13"/>
      <c r="Z104" s="13"/>
      <c r="AA104" s="13"/>
      <c r="AB104" s="13"/>
      <c r="AC104" s="13"/>
      <c r="AD104" s="13"/>
      <c r="AE104" s="13"/>
      <c r="AT104" s="239" t="s">
        <v>184</v>
      </c>
      <c r="AU104" s="239" t="s">
        <v>71</v>
      </c>
      <c r="AV104" s="13" t="s">
        <v>80</v>
      </c>
      <c r="AW104" s="13" t="s">
        <v>32</v>
      </c>
      <c r="AX104" s="13" t="s">
        <v>78</v>
      </c>
      <c r="AY104" s="239" t="s">
        <v>175</v>
      </c>
    </row>
    <row r="105" s="2" customFormat="1" ht="37.8" customHeight="1">
      <c r="A105" s="39"/>
      <c r="B105" s="40"/>
      <c r="C105" s="215" t="s">
        <v>227</v>
      </c>
      <c r="D105" s="215" t="s">
        <v>178</v>
      </c>
      <c r="E105" s="216" t="s">
        <v>237</v>
      </c>
      <c r="F105" s="217" t="s">
        <v>238</v>
      </c>
      <c r="G105" s="218" t="s">
        <v>239</v>
      </c>
      <c r="H105" s="219">
        <v>60</v>
      </c>
      <c r="I105" s="220"/>
      <c r="J105" s="221">
        <f>ROUND(I105*H105,2)</f>
        <v>0</v>
      </c>
      <c r="K105" s="217" t="s">
        <v>182</v>
      </c>
      <c r="L105" s="45"/>
      <c r="M105" s="222" t="s">
        <v>19</v>
      </c>
      <c r="N105" s="223" t="s">
        <v>42</v>
      </c>
      <c r="O105" s="85"/>
      <c r="P105" s="224">
        <f>O105*H105</f>
        <v>0</v>
      </c>
      <c r="Q105" s="224">
        <v>0</v>
      </c>
      <c r="R105" s="224">
        <f>Q105*H105</f>
        <v>0</v>
      </c>
      <c r="S105" s="224">
        <v>0</v>
      </c>
      <c r="T105" s="225">
        <f>S105*H105</f>
        <v>0</v>
      </c>
      <c r="U105" s="39"/>
      <c r="V105" s="39"/>
      <c r="W105" s="39"/>
      <c r="X105" s="39"/>
      <c r="Y105" s="39"/>
      <c r="Z105" s="39"/>
      <c r="AA105" s="39"/>
      <c r="AB105" s="39"/>
      <c r="AC105" s="39"/>
      <c r="AD105" s="39"/>
      <c r="AE105" s="39"/>
      <c r="AR105" s="226" t="s">
        <v>118</v>
      </c>
      <c r="AT105" s="226" t="s">
        <v>178</v>
      </c>
      <c r="AU105" s="226" t="s">
        <v>71</v>
      </c>
      <c r="AY105" s="18" t="s">
        <v>175</v>
      </c>
      <c r="BE105" s="227">
        <f>IF(N105="základní",J105,0)</f>
        <v>0</v>
      </c>
      <c r="BF105" s="227">
        <f>IF(N105="snížená",J105,0)</f>
        <v>0</v>
      </c>
      <c r="BG105" s="227">
        <f>IF(N105="zákl. přenesená",J105,0)</f>
        <v>0</v>
      </c>
      <c r="BH105" s="227">
        <f>IF(N105="sníž. přenesená",J105,0)</f>
        <v>0</v>
      </c>
      <c r="BI105" s="227">
        <f>IF(N105="nulová",J105,0)</f>
        <v>0</v>
      </c>
      <c r="BJ105" s="18" t="s">
        <v>78</v>
      </c>
      <c r="BK105" s="227">
        <f>ROUND(I105*H105,2)</f>
        <v>0</v>
      </c>
      <c r="BL105" s="18" t="s">
        <v>118</v>
      </c>
      <c r="BM105" s="226" t="s">
        <v>310</v>
      </c>
    </row>
    <row r="106" s="13" customFormat="1">
      <c r="A106" s="13"/>
      <c r="B106" s="228"/>
      <c r="C106" s="229"/>
      <c r="D106" s="230" t="s">
        <v>184</v>
      </c>
      <c r="E106" s="231" t="s">
        <v>19</v>
      </c>
      <c r="F106" s="232" t="s">
        <v>311</v>
      </c>
      <c r="G106" s="229"/>
      <c r="H106" s="233">
        <v>60</v>
      </c>
      <c r="I106" s="234"/>
      <c r="J106" s="229"/>
      <c r="K106" s="229"/>
      <c r="L106" s="235"/>
      <c r="M106" s="236"/>
      <c r="N106" s="237"/>
      <c r="O106" s="237"/>
      <c r="P106" s="237"/>
      <c r="Q106" s="237"/>
      <c r="R106" s="237"/>
      <c r="S106" s="237"/>
      <c r="T106" s="238"/>
      <c r="U106" s="13"/>
      <c r="V106" s="13"/>
      <c r="W106" s="13"/>
      <c r="X106" s="13"/>
      <c r="Y106" s="13"/>
      <c r="Z106" s="13"/>
      <c r="AA106" s="13"/>
      <c r="AB106" s="13"/>
      <c r="AC106" s="13"/>
      <c r="AD106" s="13"/>
      <c r="AE106" s="13"/>
      <c r="AT106" s="239" t="s">
        <v>184</v>
      </c>
      <c r="AU106" s="239" t="s">
        <v>71</v>
      </c>
      <c r="AV106" s="13" t="s">
        <v>80</v>
      </c>
      <c r="AW106" s="13" t="s">
        <v>32</v>
      </c>
      <c r="AX106" s="13" t="s">
        <v>78</v>
      </c>
      <c r="AY106" s="239" t="s">
        <v>175</v>
      </c>
    </row>
    <row r="107" s="2" customFormat="1" ht="16.5" customHeight="1">
      <c r="A107" s="39"/>
      <c r="B107" s="40"/>
      <c r="C107" s="251" t="s">
        <v>113</v>
      </c>
      <c r="D107" s="251" t="s">
        <v>199</v>
      </c>
      <c r="E107" s="252" t="s">
        <v>242</v>
      </c>
      <c r="F107" s="253" t="s">
        <v>243</v>
      </c>
      <c r="G107" s="254" t="s">
        <v>244</v>
      </c>
      <c r="H107" s="255">
        <v>120</v>
      </c>
      <c r="I107" s="256"/>
      <c r="J107" s="257">
        <f>ROUND(I107*H107,2)</f>
        <v>0</v>
      </c>
      <c r="K107" s="253" t="s">
        <v>182</v>
      </c>
      <c r="L107" s="258"/>
      <c r="M107" s="259" t="s">
        <v>19</v>
      </c>
      <c r="N107" s="260" t="s">
        <v>42</v>
      </c>
      <c r="O107" s="85"/>
      <c r="P107" s="224">
        <f>O107*H107</f>
        <v>0</v>
      </c>
      <c r="Q107" s="224">
        <v>0.0010499999999999999</v>
      </c>
      <c r="R107" s="224">
        <f>Q107*H107</f>
        <v>0.126</v>
      </c>
      <c r="S107" s="224">
        <v>0</v>
      </c>
      <c r="T107" s="225">
        <f>S107*H107</f>
        <v>0</v>
      </c>
      <c r="U107" s="39"/>
      <c r="V107" s="39"/>
      <c r="W107" s="39"/>
      <c r="X107" s="39"/>
      <c r="Y107" s="39"/>
      <c r="Z107" s="39"/>
      <c r="AA107" s="39"/>
      <c r="AB107" s="39"/>
      <c r="AC107" s="39"/>
      <c r="AD107" s="39"/>
      <c r="AE107" s="39"/>
      <c r="AR107" s="226" t="s">
        <v>203</v>
      </c>
      <c r="AT107" s="226" t="s">
        <v>199</v>
      </c>
      <c r="AU107" s="226" t="s">
        <v>71</v>
      </c>
      <c r="AY107" s="18" t="s">
        <v>175</v>
      </c>
      <c r="BE107" s="227">
        <f>IF(N107="základní",J107,0)</f>
        <v>0</v>
      </c>
      <c r="BF107" s="227">
        <f>IF(N107="snížená",J107,0)</f>
        <v>0</v>
      </c>
      <c r="BG107" s="227">
        <f>IF(N107="zákl. přenesená",J107,0)</f>
        <v>0</v>
      </c>
      <c r="BH107" s="227">
        <f>IF(N107="sníž. přenesená",J107,0)</f>
        <v>0</v>
      </c>
      <c r="BI107" s="227">
        <f>IF(N107="nulová",J107,0)</f>
        <v>0</v>
      </c>
      <c r="BJ107" s="18" t="s">
        <v>78</v>
      </c>
      <c r="BK107" s="227">
        <f>ROUND(I107*H107,2)</f>
        <v>0</v>
      </c>
      <c r="BL107" s="18" t="s">
        <v>118</v>
      </c>
      <c r="BM107" s="226" t="s">
        <v>312</v>
      </c>
    </row>
    <row r="108" s="2" customFormat="1" ht="37.8" customHeight="1">
      <c r="A108" s="39"/>
      <c r="B108" s="40"/>
      <c r="C108" s="215" t="s">
        <v>123</v>
      </c>
      <c r="D108" s="215" t="s">
        <v>178</v>
      </c>
      <c r="E108" s="216" t="s">
        <v>247</v>
      </c>
      <c r="F108" s="217" t="s">
        <v>248</v>
      </c>
      <c r="G108" s="218" t="s">
        <v>202</v>
      </c>
      <c r="H108" s="219">
        <v>0.126</v>
      </c>
      <c r="I108" s="220"/>
      <c r="J108" s="221">
        <f>ROUND(I108*H108,2)</f>
        <v>0</v>
      </c>
      <c r="K108" s="217" t="s">
        <v>182</v>
      </c>
      <c r="L108" s="45"/>
      <c r="M108" s="222" t="s">
        <v>19</v>
      </c>
      <c r="N108" s="223" t="s">
        <v>42</v>
      </c>
      <c r="O108" s="85"/>
      <c r="P108" s="224">
        <f>O108*H108</f>
        <v>0</v>
      </c>
      <c r="Q108" s="224">
        <v>0</v>
      </c>
      <c r="R108" s="224">
        <f>Q108*H108</f>
        <v>0</v>
      </c>
      <c r="S108" s="224">
        <v>0</v>
      </c>
      <c r="T108" s="225">
        <f>S108*H108</f>
        <v>0</v>
      </c>
      <c r="U108" s="39"/>
      <c r="V108" s="39"/>
      <c r="W108" s="39"/>
      <c r="X108" s="39"/>
      <c r="Y108" s="39"/>
      <c r="Z108" s="39"/>
      <c r="AA108" s="39"/>
      <c r="AB108" s="39"/>
      <c r="AC108" s="39"/>
      <c r="AD108" s="39"/>
      <c r="AE108" s="39"/>
      <c r="AR108" s="226" t="s">
        <v>118</v>
      </c>
      <c r="AT108" s="226" t="s">
        <v>178</v>
      </c>
      <c r="AU108" s="226" t="s">
        <v>71</v>
      </c>
      <c r="AY108" s="18" t="s">
        <v>175</v>
      </c>
      <c r="BE108" s="227">
        <f>IF(N108="základní",J108,0)</f>
        <v>0</v>
      </c>
      <c r="BF108" s="227">
        <f>IF(N108="snížená",J108,0)</f>
        <v>0</v>
      </c>
      <c r="BG108" s="227">
        <f>IF(N108="zákl. přenesená",J108,0)</f>
        <v>0</v>
      </c>
      <c r="BH108" s="227">
        <f>IF(N108="sníž. přenesená",J108,0)</f>
        <v>0</v>
      </c>
      <c r="BI108" s="227">
        <f>IF(N108="nulová",J108,0)</f>
        <v>0</v>
      </c>
      <c r="BJ108" s="18" t="s">
        <v>78</v>
      </c>
      <c r="BK108" s="227">
        <f>ROUND(I108*H108,2)</f>
        <v>0</v>
      </c>
      <c r="BL108" s="18" t="s">
        <v>118</v>
      </c>
      <c r="BM108" s="226" t="s">
        <v>313</v>
      </c>
    </row>
    <row r="109" s="15" customFormat="1">
      <c r="A109" s="15"/>
      <c r="B109" s="261"/>
      <c r="C109" s="262"/>
      <c r="D109" s="230" t="s">
        <v>184</v>
      </c>
      <c r="E109" s="263" t="s">
        <v>19</v>
      </c>
      <c r="F109" s="264" t="s">
        <v>250</v>
      </c>
      <c r="G109" s="262"/>
      <c r="H109" s="263" t="s">
        <v>19</v>
      </c>
      <c r="I109" s="265"/>
      <c r="J109" s="262"/>
      <c r="K109" s="262"/>
      <c r="L109" s="266"/>
      <c r="M109" s="267"/>
      <c r="N109" s="268"/>
      <c r="O109" s="268"/>
      <c r="P109" s="268"/>
      <c r="Q109" s="268"/>
      <c r="R109" s="268"/>
      <c r="S109" s="268"/>
      <c r="T109" s="269"/>
      <c r="U109" s="15"/>
      <c r="V109" s="15"/>
      <c r="W109" s="15"/>
      <c r="X109" s="15"/>
      <c r="Y109" s="15"/>
      <c r="Z109" s="15"/>
      <c r="AA109" s="15"/>
      <c r="AB109" s="15"/>
      <c r="AC109" s="15"/>
      <c r="AD109" s="15"/>
      <c r="AE109" s="15"/>
      <c r="AT109" s="270" t="s">
        <v>184</v>
      </c>
      <c r="AU109" s="270" t="s">
        <v>71</v>
      </c>
      <c r="AV109" s="15" t="s">
        <v>78</v>
      </c>
      <c r="AW109" s="15" t="s">
        <v>32</v>
      </c>
      <c r="AX109" s="15" t="s">
        <v>71</v>
      </c>
      <c r="AY109" s="270" t="s">
        <v>175</v>
      </c>
    </row>
    <row r="110" s="13" customFormat="1">
      <c r="A110" s="13"/>
      <c r="B110" s="228"/>
      <c r="C110" s="229"/>
      <c r="D110" s="230" t="s">
        <v>184</v>
      </c>
      <c r="E110" s="231" t="s">
        <v>19</v>
      </c>
      <c r="F110" s="232" t="s">
        <v>314</v>
      </c>
      <c r="G110" s="229"/>
      <c r="H110" s="233">
        <v>0.126</v>
      </c>
      <c r="I110" s="234"/>
      <c r="J110" s="229"/>
      <c r="K110" s="229"/>
      <c r="L110" s="235"/>
      <c r="M110" s="236"/>
      <c r="N110" s="237"/>
      <c r="O110" s="237"/>
      <c r="P110" s="237"/>
      <c r="Q110" s="237"/>
      <c r="R110" s="237"/>
      <c r="S110" s="237"/>
      <c r="T110" s="238"/>
      <c r="U110" s="13"/>
      <c r="V110" s="13"/>
      <c r="W110" s="13"/>
      <c r="X110" s="13"/>
      <c r="Y110" s="13"/>
      <c r="Z110" s="13"/>
      <c r="AA110" s="13"/>
      <c r="AB110" s="13"/>
      <c r="AC110" s="13"/>
      <c r="AD110" s="13"/>
      <c r="AE110" s="13"/>
      <c r="AT110" s="239" t="s">
        <v>184</v>
      </c>
      <c r="AU110" s="239" t="s">
        <v>71</v>
      </c>
      <c r="AV110" s="13" t="s">
        <v>80</v>
      </c>
      <c r="AW110" s="13" t="s">
        <v>32</v>
      </c>
      <c r="AX110" s="13" t="s">
        <v>78</v>
      </c>
      <c r="AY110" s="239" t="s">
        <v>175</v>
      </c>
    </row>
    <row r="111" s="2" customFormat="1" ht="37.8" customHeight="1">
      <c r="A111" s="39"/>
      <c r="B111" s="40"/>
      <c r="C111" s="215" t="s">
        <v>87</v>
      </c>
      <c r="D111" s="215" t="s">
        <v>178</v>
      </c>
      <c r="E111" s="216" t="s">
        <v>194</v>
      </c>
      <c r="F111" s="217" t="s">
        <v>195</v>
      </c>
      <c r="G111" s="218" t="s">
        <v>196</v>
      </c>
      <c r="H111" s="219">
        <v>495</v>
      </c>
      <c r="I111" s="220"/>
      <c r="J111" s="221">
        <f>ROUND(I111*H111,2)</f>
        <v>0</v>
      </c>
      <c r="K111" s="217" t="s">
        <v>182</v>
      </c>
      <c r="L111" s="45"/>
      <c r="M111" s="222" t="s">
        <v>19</v>
      </c>
      <c r="N111" s="223" t="s">
        <v>42</v>
      </c>
      <c r="O111" s="85"/>
      <c r="P111" s="224">
        <f>O111*H111</f>
        <v>0</v>
      </c>
      <c r="Q111" s="224">
        <v>0</v>
      </c>
      <c r="R111" s="224">
        <f>Q111*H111</f>
        <v>0</v>
      </c>
      <c r="S111" s="224">
        <v>0</v>
      </c>
      <c r="T111" s="225">
        <f>S111*H111</f>
        <v>0</v>
      </c>
      <c r="U111" s="39"/>
      <c r="V111" s="39"/>
      <c r="W111" s="39"/>
      <c r="X111" s="39"/>
      <c r="Y111" s="39"/>
      <c r="Z111" s="39"/>
      <c r="AA111" s="39"/>
      <c r="AB111" s="39"/>
      <c r="AC111" s="39"/>
      <c r="AD111" s="39"/>
      <c r="AE111" s="39"/>
      <c r="AR111" s="226" t="s">
        <v>118</v>
      </c>
      <c r="AT111" s="226" t="s">
        <v>178</v>
      </c>
      <c r="AU111" s="226" t="s">
        <v>71</v>
      </c>
      <c r="AY111" s="18" t="s">
        <v>175</v>
      </c>
      <c r="BE111" s="227">
        <f>IF(N111="základní",J111,0)</f>
        <v>0</v>
      </c>
      <c r="BF111" s="227">
        <f>IF(N111="snížená",J111,0)</f>
        <v>0</v>
      </c>
      <c r="BG111" s="227">
        <f>IF(N111="zákl. přenesená",J111,0)</f>
        <v>0</v>
      </c>
      <c r="BH111" s="227">
        <f>IF(N111="sníž. přenesená",J111,0)</f>
        <v>0</v>
      </c>
      <c r="BI111" s="227">
        <f>IF(N111="nulová",J111,0)</f>
        <v>0</v>
      </c>
      <c r="BJ111" s="18" t="s">
        <v>78</v>
      </c>
      <c r="BK111" s="227">
        <f>ROUND(I111*H111,2)</f>
        <v>0</v>
      </c>
      <c r="BL111" s="18" t="s">
        <v>118</v>
      </c>
      <c r="BM111" s="226" t="s">
        <v>315</v>
      </c>
    </row>
    <row r="112" s="13" customFormat="1">
      <c r="A112" s="13"/>
      <c r="B112" s="228"/>
      <c r="C112" s="229"/>
      <c r="D112" s="230" t="s">
        <v>184</v>
      </c>
      <c r="E112" s="231" t="s">
        <v>19</v>
      </c>
      <c r="F112" s="232" t="s">
        <v>316</v>
      </c>
      <c r="G112" s="229"/>
      <c r="H112" s="233">
        <v>495</v>
      </c>
      <c r="I112" s="234"/>
      <c r="J112" s="229"/>
      <c r="K112" s="229"/>
      <c r="L112" s="235"/>
      <c r="M112" s="236"/>
      <c r="N112" s="237"/>
      <c r="O112" s="237"/>
      <c r="P112" s="237"/>
      <c r="Q112" s="237"/>
      <c r="R112" s="237"/>
      <c r="S112" s="237"/>
      <c r="T112" s="238"/>
      <c r="U112" s="13"/>
      <c r="V112" s="13"/>
      <c r="W112" s="13"/>
      <c r="X112" s="13"/>
      <c r="Y112" s="13"/>
      <c r="Z112" s="13"/>
      <c r="AA112" s="13"/>
      <c r="AB112" s="13"/>
      <c r="AC112" s="13"/>
      <c r="AD112" s="13"/>
      <c r="AE112" s="13"/>
      <c r="AT112" s="239" t="s">
        <v>184</v>
      </c>
      <c r="AU112" s="239" t="s">
        <v>71</v>
      </c>
      <c r="AV112" s="13" t="s">
        <v>80</v>
      </c>
      <c r="AW112" s="13" t="s">
        <v>32</v>
      </c>
      <c r="AX112" s="13" t="s">
        <v>78</v>
      </c>
      <c r="AY112" s="239" t="s">
        <v>175</v>
      </c>
    </row>
    <row r="113" s="2" customFormat="1" ht="16.5" customHeight="1">
      <c r="A113" s="39"/>
      <c r="B113" s="40"/>
      <c r="C113" s="251" t="s">
        <v>118</v>
      </c>
      <c r="D113" s="251" t="s">
        <v>199</v>
      </c>
      <c r="E113" s="252" t="s">
        <v>317</v>
      </c>
      <c r="F113" s="253" t="s">
        <v>318</v>
      </c>
      <c r="G113" s="254" t="s">
        <v>202</v>
      </c>
      <c r="H113" s="255">
        <v>742.5</v>
      </c>
      <c r="I113" s="256"/>
      <c r="J113" s="257">
        <f>ROUND(I113*H113,2)</f>
        <v>0</v>
      </c>
      <c r="K113" s="253" t="s">
        <v>182</v>
      </c>
      <c r="L113" s="258"/>
      <c r="M113" s="259" t="s">
        <v>19</v>
      </c>
      <c r="N113" s="260" t="s">
        <v>42</v>
      </c>
      <c r="O113" s="85"/>
      <c r="P113" s="224">
        <f>O113*H113</f>
        <v>0</v>
      </c>
      <c r="Q113" s="224">
        <v>1</v>
      </c>
      <c r="R113" s="224">
        <f>Q113*H113</f>
        <v>742.5</v>
      </c>
      <c r="S113" s="224">
        <v>0</v>
      </c>
      <c r="T113" s="225">
        <f>S113*H113</f>
        <v>0</v>
      </c>
      <c r="U113" s="39"/>
      <c r="V113" s="39"/>
      <c r="W113" s="39"/>
      <c r="X113" s="39"/>
      <c r="Y113" s="39"/>
      <c r="Z113" s="39"/>
      <c r="AA113" s="39"/>
      <c r="AB113" s="39"/>
      <c r="AC113" s="39"/>
      <c r="AD113" s="39"/>
      <c r="AE113" s="39"/>
      <c r="AR113" s="226" t="s">
        <v>203</v>
      </c>
      <c r="AT113" s="226" t="s">
        <v>199</v>
      </c>
      <c r="AU113" s="226" t="s">
        <v>71</v>
      </c>
      <c r="AY113" s="18" t="s">
        <v>175</v>
      </c>
      <c r="BE113" s="227">
        <f>IF(N113="základní",J113,0)</f>
        <v>0</v>
      </c>
      <c r="BF113" s="227">
        <f>IF(N113="snížená",J113,0)</f>
        <v>0</v>
      </c>
      <c r="BG113" s="227">
        <f>IF(N113="zákl. přenesená",J113,0)</f>
        <v>0</v>
      </c>
      <c r="BH113" s="227">
        <f>IF(N113="sníž. přenesená",J113,0)</f>
        <v>0</v>
      </c>
      <c r="BI113" s="227">
        <f>IF(N113="nulová",J113,0)</f>
        <v>0</v>
      </c>
      <c r="BJ113" s="18" t="s">
        <v>78</v>
      </c>
      <c r="BK113" s="227">
        <f>ROUND(I113*H113,2)</f>
        <v>0</v>
      </c>
      <c r="BL113" s="18" t="s">
        <v>118</v>
      </c>
      <c r="BM113" s="226" t="s">
        <v>319</v>
      </c>
    </row>
    <row r="114" s="13" customFormat="1">
      <c r="A114" s="13"/>
      <c r="B114" s="228"/>
      <c r="C114" s="229"/>
      <c r="D114" s="230" t="s">
        <v>184</v>
      </c>
      <c r="E114" s="231" t="s">
        <v>19</v>
      </c>
      <c r="F114" s="232" t="s">
        <v>320</v>
      </c>
      <c r="G114" s="229"/>
      <c r="H114" s="233">
        <v>742.5</v>
      </c>
      <c r="I114" s="234"/>
      <c r="J114" s="229"/>
      <c r="K114" s="229"/>
      <c r="L114" s="235"/>
      <c r="M114" s="236"/>
      <c r="N114" s="237"/>
      <c r="O114" s="237"/>
      <c r="P114" s="237"/>
      <c r="Q114" s="237"/>
      <c r="R114" s="237"/>
      <c r="S114" s="237"/>
      <c r="T114" s="238"/>
      <c r="U114" s="13"/>
      <c r="V114" s="13"/>
      <c r="W114" s="13"/>
      <c r="X114" s="13"/>
      <c r="Y114" s="13"/>
      <c r="Z114" s="13"/>
      <c r="AA114" s="13"/>
      <c r="AB114" s="13"/>
      <c r="AC114" s="13"/>
      <c r="AD114" s="13"/>
      <c r="AE114" s="13"/>
      <c r="AT114" s="239" t="s">
        <v>184</v>
      </c>
      <c r="AU114" s="239" t="s">
        <v>71</v>
      </c>
      <c r="AV114" s="13" t="s">
        <v>80</v>
      </c>
      <c r="AW114" s="13" t="s">
        <v>32</v>
      </c>
      <c r="AX114" s="13" t="s">
        <v>78</v>
      </c>
      <c r="AY114" s="239" t="s">
        <v>175</v>
      </c>
    </row>
    <row r="115" s="2" customFormat="1" ht="78" customHeight="1">
      <c r="A115" s="39"/>
      <c r="B115" s="40"/>
      <c r="C115" s="215" t="s">
        <v>176</v>
      </c>
      <c r="D115" s="215" t="s">
        <v>178</v>
      </c>
      <c r="E115" s="216" t="s">
        <v>321</v>
      </c>
      <c r="F115" s="217" t="s">
        <v>322</v>
      </c>
      <c r="G115" s="218" t="s">
        <v>202</v>
      </c>
      <c r="H115" s="219">
        <v>742.5</v>
      </c>
      <c r="I115" s="220"/>
      <c r="J115" s="221">
        <f>ROUND(I115*H115,2)</f>
        <v>0</v>
      </c>
      <c r="K115" s="217" t="s">
        <v>182</v>
      </c>
      <c r="L115" s="45"/>
      <c r="M115" s="222" t="s">
        <v>19</v>
      </c>
      <c r="N115" s="223" t="s">
        <v>42</v>
      </c>
      <c r="O115" s="85"/>
      <c r="P115" s="224">
        <f>O115*H115</f>
        <v>0</v>
      </c>
      <c r="Q115" s="224">
        <v>0</v>
      </c>
      <c r="R115" s="224">
        <f>Q115*H115</f>
        <v>0</v>
      </c>
      <c r="S115" s="224">
        <v>0</v>
      </c>
      <c r="T115" s="225">
        <f>S115*H115</f>
        <v>0</v>
      </c>
      <c r="U115" s="39"/>
      <c r="V115" s="39"/>
      <c r="W115" s="39"/>
      <c r="X115" s="39"/>
      <c r="Y115" s="39"/>
      <c r="Z115" s="39"/>
      <c r="AA115" s="39"/>
      <c r="AB115" s="39"/>
      <c r="AC115" s="39"/>
      <c r="AD115" s="39"/>
      <c r="AE115" s="39"/>
      <c r="AR115" s="226" t="s">
        <v>118</v>
      </c>
      <c r="AT115" s="226" t="s">
        <v>178</v>
      </c>
      <c r="AU115" s="226" t="s">
        <v>71</v>
      </c>
      <c r="AY115" s="18" t="s">
        <v>175</v>
      </c>
      <c r="BE115" s="227">
        <f>IF(N115="základní",J115,0)</f>
        <v>0</v>
      </c>
      <c r="BF115" s="227">
        <f>IF(N115="snížená",J115,0)</f>
        <v>0</v>
      </c>
      <c r="BG115" s="227">
        <f>IF(N115="zákl. přenesená",J115,0)</f>
        <v>0</v>
      </c>
      <c r="BH115" s="227">
        <f>IF(N115="sníž. přenesená",J115,0)</f>
        <v>0</v>
      </c>
      <c r="BI115" s="227">
        <f>IF(N115="nulová",J115,0)</f>
        <v>0</v>
      </c>
      <c r="BJ115" s="18" t="s">
        <v>78</v>
      </c>
      <c r="BK115" s="227">
        <f>ROUND(I115*H115,2)</f>
        <v>0</v>
      </c>
      <c r="BL115" s="18" t="s">
        <v>118</v>
      </c>
      <c r="BM115" s="226" t="s">
        <v>323</v>
      </c>
    </row>
    <row r="116" s="2" customFormat="1" ht="37.8" customHeight="1">
      <c r="A116" s="39"/>
      <c r="B116" s="40"/>
      <c r="C116" s="215" t="s">
        <v>209</v>
      </c>
      <c r="D116" s="215" t="s">
        <v>178</v>
      </c>
      <c r="E116" s="216" t="s">
        <v>210</v>
      </c>
      <c r="F116" s="217" t="s">
        <v>211</v>
      </c>
      <c r="G116" s="218" t="s">
        <v>212</v>
      </c>
      <c r="H116" s="219">
        <v>100</v>
      </c>
      <c r="I116" s="220"/>
      <c r="J116" s="221">
        <f>ROUND(I116*H116,2)</f>
        <v>0</v>
      </c>
      <c r="K116" s="217" t="s">
        <v>182</v>
      </c>
      <c r="L116" s="45"/>
      <c r="M116" s="274" t="s">
        <v>19</v>
      </c>
      <c r="N116" s="275" t="s">
        <v>42</v>
      </c>
      <c r="O116" s="276"/>
      <c r="P116" s="277">
        <f>O116*H116</f>
        <v>0</v>
      </c>
      <c r="Q116" s="277">
        <v>0</v>
      </c>
      <c r="R116" s="277">
        <f>Q116*H116</f>
        <v>0</v>
      </c>
      <c r="S116" s="277">
        <v>0</v>
      </c>
      <c r="T116" s="278">
        <f>S116*H116</f>
        <v>0</v>
      </c>
      <c r="U116" s="39"/>
      <c r="V116" s="39"/>
      <c r="W116" s="39"/>
      <c r="X116" s="39"/>
      <c r="Y116" s="39"/>
      <c r="Z116" s="39"/>
      <c r="AA116" s="39"/>
      <c r="AB116" s="39"/>
      <c r="AC116" s="39"/>
      <c r="AD116" s="39"/>
      <c r="AE116" s="39"/>
      <c r="AR116" s="226" t="s">
        <v>118</v>
      </c>
      <c r="AT116" s="226" t="s">
        <v>178</v>
      </c>
      <c r="AU116" s="226" t="s">
        <v>71</v>
      </c>
      <c r="AY116" s="18" t="s">
        <v>175</v>
      </c>
      <c r="BE116" s="227">
        <f>IF(N116="základní",J116,0)</f>
        <v>0</v>
      </c>
      <c r="BF116" s="227">
        <f>IF(N116="snížená",J116,0)</f>
        <v>0</v>
      </c>
      <c r="BG116" s="227">
        <f>IF(N116="zákl. přenesená",J116,0)</f>
        <v>0</v>
      </c>
      <c r="BH116" s="227">
        <f>IF(N116="sníž. přenesená",J116,0)</f>
        <v>0</v>
      </c>
      <c r="BI116" s="227">
        <f>IF(N116="nulová",J116,0)</f>
        <v>0</v>
      </c>
      <c r="BJ116" s="18" t="s">
        <v>78</v>
      </c>
      <c r="BK116" s="227">
        <f>ROUND(I116*H116,2)</f>
        <v>0</v>
      </c>
      <c r="BL116" s="18" t="s">
        <v>118</v>
      </c>
      <c r="BM116" s="226" t="s">
        <v>324</v>
      </c>
    </row>
    <row r="117" s="2" customFormat="1" ht="6.96" customHeight="1">
      <c r="A117" s="39"/>
      <c r="B117" s="60"/>
      <c r="C117" s="61"/>
      <c r="D117" s="61"/>
      <c r="E117" s="61"/>
      <c r="F117" s="61"/>
      <c r="G117" s="61"/>
      <c r="H117" s="61"/>
      <c r="I117" s="61"/>
      <c r="J117" s="61"/>
      <c r="K117" s="61"/>
      <c r="L117" s="45"/>
      <c r="M117" s="39"/>
      <c r="O117" s="39"/>
      <c r="P117" s="39"/>
      <c r="Q117" s="39"/>
      <c r="R117" s="39"/>
      <c r="S117" s="39"/>
      <c r="T117" s="39"/>
      <c r="U117" s="39"/>
      <c r="V117" s="39"/>
      <c r="W117" s="39"/>
      <c r="X117" s="39"/>
      <c r="Y117" s="39"/>
      <c r="Z117" s="39"/>
      <c r="AA117" s="39"/>
      <c r="AB117" s="39"/>
      <c r="AC117" s="39"/>
      <c r="AD117" s="39"/>
      <c r="AE117" s="39"/>
    </row>
  </sheetData>
  <sheetProtection sheet="1" autoFilter="0" formatColumns="0" formatRows="0" objects="1" scenarios="1" spinCount="100000" saltValue="nHMndjnmirVUFy5oErJBeFk2usAfvgz23eCIf2blbERMZKqRRbgwFpkDx+YuP0UySAyoxGuf9TFMZq3Fb/AiFg==" hashValue="Bnz+aEVRAVhzXI0376E3rS6V4ERIGogzDgJ/pFf6C6GgsaZ5l8OGWbrbqwKfr8qcECZKYJKlVlqtbQNk6I8HNQ==" algorithmName="SHA-512" password="CC35"/>
  <autoFilter ref="C90:K116"/>
  <mergeCells count="15">
    <mergeCell ref="E7:H7"/>
    <mergeCell ref="E11:H11"/>
    <mergeCell ref="E9:H9"/>
    <mergeCell ref="E13:H13"/>
    <mergeCell ref="E22:H22"/>
    <mergeCell ref="E31:H31"/>
    <mergeCell ref="E52:H52"/>
    <mergeCell ref="E56:H56"/>
    <mergeCell ref="E54:H54"/>
    <mergeCell ref="E58:H58"/>
    <mergeCell ref="E77:H77"/>
    <mergeCell ref="E81:H81"/>
    <mergeCell ref="E79:H79"/>
    <mergeCell ref="E83:H8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100</v>
      </c>
    </row>
    <row r="3" s="1" customFormat="1" ht="6.96" customHeight="1">
      <c r="B3" s="140"/>
      <c r="C3" s="141"/>
      <c r="D3" s="141"/>
      <c r="E3" s="141"/>
      <c r="F3" s="141"/>
      <c r="G3" s="141"/>
      <c r="H3" s="141"/>
      <c r="I3" s="141"/>
      <c r="J3" s="141"/>
      <c r="K3" s="141"/>
      <c r="L3" s="21"/>
      <c r="AT3" s="18" t="s">
        <v>80</v>
      </c>
    </row>
    <row r="4" s="1" customFormat="1" ht="24.96" customHeight="1">
      <c r="B4" s="21"/>
      <c r="D4" s="142" t="s">
        <v>147</v>
      </c>
      <c r="L4" s="21"/>
      <c r="M4" s="143" t="s">
        <v>10</v>
      </c>
      <c r="AT4" s="18" t="s">
        <v>4</v>
      </c>
    </row>
    <row r="5" s="1" customFormat="1" ht="6.96" customHeight="1">
      <c r="B5" s="21"/>
      <c r="L5" s="21"/>
    </row>
    <row r="6" s="1" customFormat="1" ht="12" customHeight="1">
      <c r="B6" s="21"/>
      <c r="D6" s="144" t="s">
        <v>16</v>
      </c>
      <c r="L6" s="21"/>
    </row>
    <row r="7" s="1" customFormat="1" ht="16.5" customHeight="1">
      <c r="B7" s="21"/>
      <c r="E7" s="145" t="str">
        <f>'Rekapitulace zakázky'!K6</f>
        <v>Oprava geometrických parametrů koleje 2023 u ST Ústí nad Labem</v>
      </c>
      <c r="F7" s="144"/>
      <c r="G7" s="144"/>
      <c r="H7" s="144"/>
      <c r="L7" s="21"/>
    </row>
    <row r="8">
      <c r="B8" s="21"/>
      <c r="D8" s="144" t="s">
        <v>148</v>
      </c>
      <c r="L8" s="21"/>
    </row>
    <row r="9" s="1" customFormat="1" ht="16.5" customHeight="1">
      <c r="B9" s="21"/>
      <c r="E9" s="145" t="s">
        <v>149</v>
      </c>
      <c r="F9" s="1"/>
      <c r="G9" s="1"/>
      <c r="H9" s="1"/>
      <c r="L9" s="21"/>
    </row>
    <row r="10" s="1" customFormat="1" ht="12" customHeight="1">
      <c r="B10" s="21"/>
      <c r="D10" s="144" t="s">
        <v>150</v>
      </c>
      <c r="L10" s="21"/>
    </row>
    <row r="11" s="2" customFormat="1" ht="16.5" customHeight="1">
      <c r="A11" s="39"/>
      <c r="B11" s="45"/>
      <c r="C11" s="39"/>
      <c r="D11" s="39"/>
      <c r="E11" s="146" t="s">
        <v>151</v>
      </c>
      <c r="F11" s="39"/>
      <c r="G11" s="39"/>
      <c r="H11" s="39"/>
      <c r="I11" s="39"/>
      <c r="J11" s="39"/>
      <c r="K11" s="39"/>
      <c r="L11" s="147"/>
      <c r="S11" s="39"/>
      <c r="T11" s="39"/>
      <c r="U11" s="39"/>
      <c r="V11" s="39"/>
      <c r="W11" s="39"/>
      <c r="X11" s="39"/>
      <c r="Y11" s="39"/>
      <c r="Z11" s="39"/>
      <c r="AA11" s="39"/>
      <c r="AB11" s="39"/>
      <c r="AC11" s="39"/>
      <c r="AD11" s="39"/>
      <c r="AE11" s="39"/>
    </row>
    <row r="12" s="2" customFormat="1" ht="12" customHeight="1">
      <c r="A12" s="39"/>
      <c r="B12" s="45"/>
      <c r="C12" s="39"/>
      <c r="D12" s="144" t="s">
        <v>152</v>
      </c>
      <c r="E12" s="39"/>
      <c r="F12" s="39"/>
      <c r="G12" s="39"/>
      <c r="H12" s="39"/>
      <c r="I12" s="39"/>
      <c r="J12" s="39"/>
      <c r="K12" s="39"/>
      <c r="L12" s="147"/>
      <c r="S12" s="39"/>
      <c r="T12" s="39"/>
      <c r="U12" s="39"/>
      <c r="V12" s="39"/>
      <c r="W12" s="39"/>
      <c r="X12" s="39"/>
      <c r="Y12" s="39"/>
      <c r="Z12" s="39"/>
      <c r="AA12" s="39"/>
      <c r="AB12" s="39"/>
      <c r="AC12" s="39"/>
      <c r="AD12" s="39"/>
      <c r="AE12" s="39"/>
    </row>
    <row r="13" s="2" customFormat="1" ht="16.5" customHeight="1">
      <c r="A13" s="39"/>
      <c r="B13" s="45"/>
      <c r="C13" s="39"/>
      <c r="D13" s="39"/>
      <c r="E13" s="148" t="s">
        <v>325</v>
      </c>
      <c r="F13" s="39"/>
      <c r="G13" s="39"/>
      <c r="H13" s="39"/>
      <c r="I13" s="39"/>
      <c r="J13" s="39"/>
      <c r="K13" s="39"/>
      <c r="L13" s="147"/>
      <c r="S13" s="39"/>
      <c r="T13" s="39"/>
      <c r="U13" s="39"/>
      <c r="V13" s="39"/>
      <c r="W13" s="39"/>
      <c r="X13" s="39"/>
      <c r="Y13" s="39"/>
      <c r="Z13" s="39"/>
      <c r="AA13" s="39"/>
      <c r="AB13" s="39"/>
      <c r="AC13" s="39"/>
      <c r="AD13" s="39"/>
      <c r="AE13" s="39"/>
    </row>
    <row r="14" s="2" customFormat="1">
      <c r="A14" s="39"/>
      <c r="B14" s="45"/>
      <c r="C14" s="39"/>
      <c r="D14" s="39"/>
      <c r="E14" s="39"/>
      <c r="F14" s="39"/>
      <c r="G14" s="39"/>
      <c r="H14" s="39"/>
      <c r="I14" s="39"/>
      <c r="J14" s="39"/>
      <c r="K14" s="39"/>
      <c r="L14" s="147"/>
      <c r="S14" s="39"/>
      <c r="T14" s="39"/>
      <c r="U14" s="39"/>
      <c r="V14" s="39"/>
      <c r="W14" s="39"/>
      <c r="X14" s="39"/>
      <c r="Y14" s="39"/>
      <c r="Z14" s="39"/>
      <c r="AA14" s="39"/>
      <c r="AB14" s="39"/>
      <c r="AC14" s="39"/>
      <c r="AD14" s="39"/>
      <c r="AE14" s="39"/>
    </row>
    <row r="15" s="2" customFormat="1" ht="12" customHeight="1">
      <c r="A15" s="39"/>
      <c r="B15" s="45"/>
      <c r="C15" s="39"/>
      <c r="D15" s="144" t="s">
        <v>18</v>
      </c>
      <c r="E15" s="39"/>
      <c r="F15" s="134" t="s">
        <v>19</v>
      </c>
      <c r="G15" s="39"/>
      <c r="H15" s="39"/>
      <c r="I15" s="144" t="s">
        <v>20</v>
      </c>
      <c r="J15" s="134" t="s">
        <v>19</v>
      </c>
      <c r="K15" s="39"/>
      <c r="L15" s="147"/>
      <c r="S15" s="39"/>
      <c r="T15" s="39"/>
      <c r="U15" s="39"/>
      <c r="V15" s="39"/>
      <c r="W15" s="39"/>
      <c r="X15" s="39"/>
      <c r="Y15" s="39"/>
      <c r="Z15" s="39"/>
      <c r="AA15" s="39"/>
      <c r="AB15" s="39"/>
      <c r="AC15" s="39"/>
      <c r="AD15" s="39"/>
      <c r="AE15" s="39"/>
    </row>
    <row r="16" s="2" customFormat="1" ht="12" customHeight="1">
      <c r="A16" s="39"/>
      <c r="B16" s="45"/>
      <c r="C16" s="39"/>
      <c r="D16" s="144" t="s">
        <v>21</v>
      </c>
      <c r="E16" s="39"/>
      <c r="F16" s="134" t="s">
        <v>22</v>
      </c>
      <c r="G16" s="39"/>
      <c r="H16" s="39"/>
      <c r="I16" s="144" t="s">
        <v>23</v>
      </c>
      <c r="J16" s="149" t="str">
        <f>'Rekapitulace zakázky'!AN8</f>
        <v>21. 2. 2023</v>
      </c>
      <c r="K16" s="39"/>
      <c r="L16" s="147"/>
      <c r="S16" s="39"/>
      <c r="T16" s="39"/>
      <c r="U16" s="39"/>
      <c r="V16" s="39"/>
      <c r="W16" s="39"/>
      <c r="X16" s="39"/>
      <c r="Y16" s="39"/>
      <c r="Z16" s="39"/>
      <c r="AA16" s="39"/>
      <c r="AB16" s="39"/>
      <c r="AC16" s="39"/>
      <c r="AD16" s="39"/>
      <c r="AE16" s="39"/>
    </row>
    <row r="17" s="2" customFormat="1" ht="10.8" customHeight="1">
      <c r="A17" s="39"/>
      <c r="B17" s="45"/>
      <c r="C17" s="39"/>
      <c r="D17" s="39"/>
      <c r="E17" s="39"/>
      <c r="F17" s="39"/>
      <c r="G17" s="39"/>
      <c r="H17" s="39"/>
      <c r="I17" s="39"/>
      <c r="J17" s="39"/>
      <c r="K17" s="39"/>
      <c r="L17" s="147"/>
      <c r="S17" s="39"/>
      <c r="T17" s="39"/>
      <c r="U17" s="39"/>
      <c r="V17" s="39"/>
      <c r="W17" s="39"/>
      <c r="X17" s="39"/>
      <c r="Y17" s="39"/>
      <c r="Z17" s="39"/>
      <c r="AA17" s="39"/>
      <c r="AB17" s="39"/>
      <c r="AC17" s="39"/>
      <c r="AD17" s="39"/>
      <c r="AE17" s="39"/>
    </row>
    <row r="18" s="2" customFormat="1" ht="12" customHeight="1">
      <c r="A18" s="39"/>
      <c r="B18" s="45"/>
      <c r="C18" s="39"/>
      <c r="D18" s="144" t="s">
        <v>25</v>
      </c>
      <c r="E18" s="39"/>
      <c r="F18" s="39"/>
      <c r="G18" s="39"/>
      <c r="H18" s="39"/>
      <c r="I18" s="144" t="s">
        <v>26</v>
      </c>
      <c r="J18" s="134" t="s">
        <v>19</v>
      </c>
      <c r="K18" s="39"/>
      <c r="L18" s="147"/>
      <c r="S18" s="39"/>
      <c r="T18" s="39"/>
      <c r="U18" s="39"/>
      <c r="V18" s="39"/>
      <c r="W18" s="39"/>
      <c r="X18" s="39"/>
      <c r="Y18" s="39"/>
      <c r="Z18" s="39"/>
      <c r="AA18" s="39"/>
      <c r="AB18" s="39"/>
      <c r="AC18" s="39"/>
      <c r="AD18" s="39"/>
      <c r="AE18" s="39"/>
    </row>
    <row r="19" s="2" customFormat="1" ht="18" customHeight="1">
      <c r="A19" s="39"/>
      <c r="B19" s="45"/>
      <c r="C19" s="39"/>
      <c r="D19" s="39"/>
      <c r="E19" s="134" t="s">
        <v>27</v>
      </c>
      <c r="F19" s="39"/>
      <c r="G19" s="39"/>
      <c r="H19" s="39"/>
      <c r="I19" s="144" t="s">
        <v>28</v>
      </c>
      <c r="J19" s="134" t="s">
        <v>19</v>
      </c>
      <c r="K19" s="39"/>
      <c r="L19" s="147"/>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39"/>
      <c r="J20" s="39"/>
      <c r="K20" s="39"/>
      <c r="L20" s="147"/>
      <c r="S20" s="39"/>
      <c r="T20" s="39"/>
      <c r="U20" s="39"/>
      <c r="V20" s="39"/>
      <c r="W20" s="39"/>
      <c r="X20" s="39"/>
      <c r="Y20" s="39"/>
      <c r="Z20" s="39"/>
      <c r="AA20" s="39"/>
      <c r="AB20" s="39"/>
      <c r="AC20" s="39"/>
      <c r="AD20" s="39"/>
      <c r="AE20" s="39"/>
    </row>
    <row r="21" s="2" customFormat="1" ht="12" customHeight="1">
      <c r="A21" s="39"/>
      <c r="B21" s="45"/>
      <c r="C21" s="39"/>
      <c r="D21" s="144" t="s">
        <v>29</v>
      </c>
      <c r="E21" s="39"/>
      <c r="F21" s="39"/>
      <c r="G21" s="39"/>
      <c r="H21" s="39"/>
      <c r="I21" s="144" t="s">
        <v>26</v>
      </c>
      <c r="J21" s="34" t="str">
        <f>'Rekapitulace zakázky'!AN13</f>
        <v>Vyplň údaj</v>
      </c>
      <c r="K21" s="39"/>
      <c r="L21" s="147"/>
      <c r="S21" s="39"/>
      <c r="T21" s="39"/>
      <c r="U21" s="39"/>
      <c r="V21" s="39"/>
      <c r="W21" s="39"/>
      <c r="X21" s="39"/>
      <c r="Y21" s="39"/>
      <c r="Z21" s="39"/>
      <c r="AA21" s="39"/>
      <c r="AB21" s="39"/>
      <c r="AC21" s="39"/>
      <c r="AD21" s="39"/>
      <c r="AE21" s="39"/>
    </row>
    <row r="22" s="2" customFormat="1" ht="18" customHeight="1">
      <c r="A22" s="39"/>
      <c r="B22" s="45"/>
      <c r="C22" s="39"/>
      <c r="D22" s="39"/>
      <c r="E22" s="34" t="str">
        <f>'Rekapitulace zakázky'!E14</f>
        <v>Vyplň údaj</v>
      </c>
      <c r="F22" s="134"/>
      <c r="G22" s="134"/>
      <c r="H22" s="134"/>
      <c r="I22" s="144" t="s">
        <v>28</v>
      </c>
      <c r="J22" s="34" t="str">
        <f>'Rekapitulace zakázky'!AN14</f>
        <v>Vyplň údaj</v>
      </c>
      <c r="K22" s="39"/>
      <c r="L22" s="147"/>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39"/>
      <c r="J23" s="39"/>
      <c r="K23" s="39"/>
      <c r="L23" s="147"/>
      <c r="S23" s="39"/>
      <c r="T23" s="39"/>
      <c r="U23" s="39"/>
      <c r="V23" s="39"/>
      <c r="W23" s="39"/>
      <c r="X23" s="39"/>
      <c r="Y23" s="39"/>
      <c r="Z23" s="39"/>
      <c r="AA23" s="39"/>
      <c r="AB23" s="39"/>
      <c r="AC23" s="39"/>
      <c r="AD23" s="39"/>
      <c r="AE23" s="39"/>
    </row>
    <row r="24" s="2" customFormat="1" ht="12" customHeight="1">
      <c r="A24" s="39"/>
      <c r="B24" s="45"/>
      <c r="C24" s="39"/>
      <c r="D24" s="144" t="s">
        <v>31</v>
      </c>
      <c r="E24" s="39"/>
      <c r="F24" s="39"/>
      <c r="G24" s="39"/>
      <c r="H24" s="39"/>
      <c r="I24" s="144" t="s">
        <v>26</v>
      </c>
      <c r="J24" s="134" t="str">
        <f>IF('Rekapitulace zakázky'!AN16="","",'Rekapitulace zakázky'!AN16)</f>
        <v/>
      </c>
      <c r="K24" s="39"/>
      <c r="L24" s="147"/>
      <c r="S24" s="39"/>
      <c r="T24" s="39"/>
      <c r="U24" s="39"/>
      <c r="V24" s="39"/>
      <c r="W24" s="39"/>
      <c r="X24" s="39"/>
      <c r="Y24" s="39"/>
      <c r="Z24" s="39"/>
      <c r="AA24" s="39"/>
      <c r="AB24" s="39"/>
      <c r="AC24" s="39"/>
      <c r="AD24" s="39"/>
      <c r="AE24" s="39"/>
    </row>
    <row r="25" s="2" customFormat="1" ht="18" customHeight="1">
      <c r="A25" s="39"/>
      <c r="B25" s="45"/>
      <c r="C25" s="39"/>
      <c r="D25" s="39"/>
      <c r="E25" s="134" t="str">
        <f>IF('Rekapitulace zakázky'!E17="","",'Rekapitulace zakázky'!E17)</f>
        <v xml:space="preserve"> </v>
      </c>
      <c r="F25" s="39"/>
      <c r="G25" s="39"/>
      <c r="H25" s="39"/>
      <c r="I25" s="144" t="s">
        <v>28</v>
      </c>
      <c r="J25" s="134" t="str">
        <f>IF('Rekapitulace zakázky'!AN17="","",'Rekapitulace zakázky'!AN17)</f>
        <v/>
      </c>
      <c r="K25" s="39"/>
      <c r="L25" s="147"/>
      <c r="S25" s="39"/>
      <c r="T25" s="39"/>
      <c r="U25" s="39"/>
      <c r="V25" s="39"/>
      <c r="W25" s="39"/>
      <c r="X25" s="39"/>
      <c r="Y25" s="39"/>
      <c r="Z25" s="39"/>
      <c r="AA25" s="39"/>
      <c r="AB25" s="39"/>
      <c r="AC25" s="39"/>
      <c r="AD25" s="39"/>
      <c r="AE25" s="39"/>
    </row>
    <row r="26" s="2" customFormat="1" ht="6.96" customHeight="1">
      <c r="A26" s="39"/>
      <c r="B26" s="45"/>
      <c r="C26" s="39"/>
      <c r="D26" s="39"/>
      <c r="E26" s="39"/>
      <c r="F26" s="39"/>
      <c r="G26" s="39"/>
      <c r="H26" s="39"/>
      <c r="I26" s="39"/>
      <c r="J26" s="39"/>
      <c r="K26" s="39"/>
      <c r="L26" s="147"/>
      <c r="S26" s="39"/>
      <c r="T26" s="39"/>
      <c r="U26" s="39"/>
      <c r="V26" s="39"/>
      <c r="W26" s="39"/>
      <c r="X26" s="39"/>
      <c r="Y26" s="39"/>
      <c r="Z26" s="39"/>
      <c r="AA26" s="39"/>
      <c r="AB26" s="39"/>
      <c r="AC26" s="39"/>
      <c r="AD26" s="39"/>
      <c r="AE26" s="39"/>
    </row>
    <row r="27" s="2" customFormat="1" ht="12" customHeight="1">
      <c r="A27" s="39"/>
      <c r="B27" s="45"/>
      <c r="C27" s="39"/>
      <c r="D27" s="144" t="s">
        <v>33</v>
      </c>
      <c r="E27" s="39"/>
      <c r="F27" s="39"/>
      <c r="G27" s="39"/>
      <c r="H27" s="39"/>
      <c r="I27" s="144" t="s">
        <v>26</v>
      </c>
      <c r="J27" s="134" t="s">
        <v>19</v>
      </c>
      <c r="K27" s="39"/>
      <c r="L27" s="147"/>
      <c r="S27" s="39"/>
      <c r="T27" s="39"/>
      <c r="U27" s="39"/>
      <c r="V27" s="39"/>
      <c r="W27" s="39"/>
      <c r="X27" s="39"/>
      <c r="Y27" s="39"/>
      <c r="Z27" s="39"/>
      <c r="AA27" s="39"/>
      <c r="AB27" s="39"/>
      <c r="AC27" s="39"/>
      <c r="AD27" s="39"/>
      <c r="AE27" s="39"/>
    </row>
    <row r="28" s="2" customFormat="1" ht="18" customHeight="1">
      <c r="A28" s="39"/>
      <c r="B28" s="45"/>
      <c r="C28" s="39"/>
      <c r="D28" s="39"/>
      <c r="E28" s="134" t="s">
        <v>34</v>
      </c>
      <c r="F28" s="39"/>
      <c r="G28" s="39"/>
      <c r="H28" s="39"/>
      <c r="I28" s="144" t="s">
        <v>28</v>
      </c>
      <c r="J28" s="134" t="s">
        <v>19</v>
      </c>
      <c r="K28" s="39"/>
      <c r="L28" s="147"/>
      <c r="S28" s="39"/>
      <c r="T28" s="39"/>
      <c r="U28" s="39"/>
      <c r="V28" s="39"/>
      <c r="W28" s="39"/>
      <c r="X28" s="39"/>
      <c r="Y28" s="39"/>
      <c r="Z28" s="39"/>
      <c r="AA28" s="39"/>
      <c r="AB28" s="39"/>
      <c r="AC28" s="39"/>
      <c r="AD28" s="39"/>
      <c r="AE28" s="39"/>
    </row>
    <row r="29" s="2" customFormat="1" ht="6.96" customHeight="1">
      <c r="A29" s="39"/>
      <c r="B29" s="45"/>
      <c r="C29" s="39"/>
      <c r="D29" s="39"/>
      <c r="E29" s="39"/>
      <c r="F29" s="39"/>
      <c r="G29" s="39"/>
      <c r="H29" s="39"/>
      <c r="I29" s="39"/>
      <c r="J29" s="39"/>
      <c r="K29" s="39"/>
      <c r="L29" s="147"/>
      <c r="S29" s="39"/>
      <c r="T29" s="39"/>
      <c r="U29" s="39"/>
      <c r="V29" s="39"/>
      <c r="W29" s="39"/>
      <c r="X29" s="39"/>
      <c r="Y29" s="39"/>
      <c r="Z29" s="39"/>
      <c r="AA29" s="39"/>
      <c r="AB29" s="39"/>
      <c r="AC29" s="39"/>
      <c r="AD29" s="39"/>
      <c r="AE29" s="39"/>
    </row>
    <row r="30" s="2" customFormat="1" ht="12" customHeight="1">
      <c r="A30" s="39"/>
      <c r="B30" s="45"/>
      <c r="C30" s="39"/>
      <c r="D30" s="144" t="s">
        <v>35</v>
      </c>
      <c r="E30" s="39"/>
      <c r="F30" s="39"/>
      <c r="G30" s="39"/>
      <c r="H30" s="39"/>
      <c r="I30" s="39"/>
      <c r="J30" s="39"/>
      <c r="K30" s="39"/>
      <c r="L30" s="147"/>
      <c r="S30" s="39"/>
      <c r="T30" s="39"/>
      <c r="U30" s="39"/>
      <c r="V30" s="39"/>
      <c r="W30" s="39"/>
      <c r="X30" s="39"/>
      <c r="Y30" s="39"/>
      <c r="Z30" s="39"/>
      <c r="AA30" s="39"/>
      <c r="AB30" s="39"/>
      <c r="AC30" s="39"/>
      <c r="AD30" s="39"/>
      <c r="AE30" s="39"/>
    </row>
    <row r="31" s="8" customFormat="1" ht="16.5" customHeight="1">
      <c r="A31" s="150"/>
      <c r="B31" s="151"/>
      <c r="C31" s="150"/>
      <c r="D31" s="150"/>
      <c r="E31" s="152" t="s">
        <v>19</v>
      </c>
      <c r="F31" s="152"/>
      <c r="G31" s="152"/>
      <c r="H31" s="152"/>
      <c r="I31" s="150"/>
      <c r="J31" s="150"/>
      <c r="K31" s="150"/>
      <c r="L31" s="153"/>
      <c r="S31" s="150"/>
      <c r="T31" s="150"/>
      <c r="U31" s="150"/>
      <c r="V31" s="150"/>
      <c r="W31" s="150"/>
      <c r="X31" s="150"/>
      <c r="Y31" s="150"/>
      <c r="Z31" s="150"/>
      <c r="AA31" s="150"/>
      <c r="AB31" s="150"/>
      <c r="AC31" s="150"/>
      <c r="AD31" s="150"/>
      <c r="AE31" s="150"/>
    </row>
    <row r="32" s="2" customFormat="1" ht="6.96" customHeight="1">
      <c r="A32" s="39"/>
      <c r="B32" s="45"/>
      <c r="C32" s="39"/>
      <c r="D32" s="39"/>
      <c r="E32" s="39"/>
      <c r="F32" s="39"/>
      <c r="G32" s="39"/>
      <c r="H32" s="39"/>
      <c r="I32" s="39"/>
      <c r="J32" s="39"/>
      <c r="K32" s="39"/>
      <c r="L32" s="147"/>
      <c r="S32" s="39"/>
      <c r="T32" s="39"/>
      <c r="U32" s="39"/>
      <c r="V32" s="39"/>
      <c r="W32" s="39"/>
      <c r="X32" s="39"/>
      <c r="Y32" s="39"/>
      <c r="Z32" s="39"/>
      <c r="AA32" s="39"/>
      <c r="AB32" s="39"/>
      <c r="AC32" s="39"/>
      <c r="AD32" s="39"/>
      <c r="AE32" s="39"/>
    </row>
    <row r="33" s="2" customFormat="1" ht="6.96" customHeight="1">
      <c r="A33" s="39"/>
      <c r="B33" s="45"/>
      <c r="C33" s="39"/>
      <c r="D33" s="154"/>
      <c r="E33" s="154"/>
      <c r="F33" s="154"/>
      <c r="G33" s="154"/>
      <c r="H33" s="154"/>
      <c r="I33" s="154"/>
      <c r="J33" s="154"/>
      <c r="K33" s="154"/>
      <c r="L33" s="147"/>
      <c r="S33" s="39"/>
      <c r="T33" s="39"/>
      <c r="U33" s="39"/>
      <c r="V33" s="39"/>
      <c r="W33" s="39"/>
      <c r="X33" s="39"/>
      <c r="Y33" s="39"/>
      <c r="Z33" s="39"/>
      <c r="AA33" s="39"/>
      <c r="AB33" s="39"/>
      <c r="AC33" s="39"/>
      <c r="AD33" s="39"/>
      <c r="AE33" s="39"/>
    </row>
    <row r="34" s="2" customFormat="1" ht="25.44" customHeight="1">
      <c r="A34" s="39"/>
      <c r="B34" s="45"/>
      <c r="C34" s="39"/>
      <c r="D34" s="155" t="s">
        <v>37</v>
      </c>
      <c r="E34" s="39"/>
      <c r="F34" s="39"/>
      <c r="G34" s="39"/>
      <c r="H34" s="39"/>
      <c r="I34" s="39"/>
      <c r="J34" s="156">
        <f>ROUND(J93, 2)</f>
        <v>0</v>
      </c>
      <c r="K34" s="39"/>
      <c r="L34" s="147"/>
      <c r="S34" s="39"/>
      <c r="T34" s="39"/>
      <c r="U34" s="39"/>
      <c r="V34" s="39"/>
      <c r="W34" s="39"/>
      <c r="X34" s="39"/>
      <c r="Y34" s="39"/>
      <c r="Z34" s="39"/>
      <c r="AA34" s="39"/>
      <c r="AB34" s="39"/>
      <c r="AC34" s="39"/>
      <c r="AD34" s="39"/>
      <c r="AE34" s="39"/>
    </row>
    <row r="35" s="2" customFormat="1" ht="6.96" customHeight="1">
      <c r="A35" s="39"/>
      <c r="B35" s="45"/>
      <c r="C35" s="39"/>
      <c r="D35" s="154"/>
      <c r="E35" s="154"/>
      <c r="F35" s="154"/>
      <c r="G35" s="154"/>
      <c r="H35" s="154"/>
      <c r="I35" s="154"/>
      <c r="J35" s="154"/>
      <c r="K35" s="154"/>
      <c r="L35" s="147"/>
      <c r="S35" s="39"/>
      <c r="T35" s="39"/>
      <c r="U35" s="39"/>
      <c r="V35" s="39"/>
      <c r="W35" s="39"/>
      <c r="X35" s="39"/>
      <c r="Y35" s="39"/>
      <c r="Z35" s="39"/>
      <c r="AA35" s="39"/>
      <c r="AB35" s="39"/>
      <c r="AC35" s="39"/>
      <c r="AD35" s="39"/>
      <c r="AE35" s="39"/>
    </row>
    <row r="36" s="2" customFormat="1" ht="14.4" customHeight="1">
      <c r="A36" s="39"/>
      <c r="B36" s="45"/>
      <c r="C36" s="39"/>
      <c r="D36" s="39"/>
      <c r="E36" s="39"/>
      <c r="F36" s="157" t="s">
        <v>39</v>
      </c>
      <c r="G36" s="39"/>
      <c r="H36" s="39"/>
      <c r="I36" s="157" t="s">
        <v>38</v>
      </c>
      <c r="J36" s="157" t="s">
        <v>40</v>
      </c>
      <c r="K36" s="39"/>
      <c r="L36" s="147"/>
      <c r="S36" s="39"/>
      <c r="T36" s="39"/>
      <c r="U36" s="39"/>
      <c r="V36" s="39"/>
      <c r="W36" s="39"/>
      <c r="X36" s="39"/>
      <c r="Y36" s="39"/>
      <c r="Z36" s="39"/>
      <c r="AA36" s="39"/>
      <c r="AB36" s="39"/>
      <c r="AC36" s="39"/>
      <c r="AD36" s="39"/>
      <c r="AE36" s="39"/>
    </row>
    <row r="37" s="2" customFormat="1" ht="14.4" customHeight="1">
      <c r="A37" s="39"/>
      <c r="B37" s="45"/>
      <c r="C37" s="39"/>
      <c r="D37" s="146" t="s">
        <v>41</v>
      </c>
      <c r="E37" s="144" t="s">
        <v>42</v>
      </c>
      <c r="F37" s="158">
        <f>ROUND((SUM(BE93:BE160)),  2)</f>
        <v>0</v>
      </c>
      <c r="G37" s="39"/>
      <c r="H37" s="39"/>
      <c r="I37" s="159">
        <v>0.20999999999999999</v>
      </c>
      <c r="J37" s="158">
        <f>ROUND(((SUM(BE93:BE160))*I37),  2)</f>
        <v>0</v>
      </c>
      <c r="K37" s="39"/>
      <c r="L37" s="147"/>
      <c r="S37" s="39"/>
      <c r="T37" s="39"/>
      <c r="U37" s="39"/>
      <c r="V37" s="39"/>
      <c r="W37" s="39"/>
      <c r="X37" s="39"/>
      <c r="Y37" s="39"/>
      <c r="Z37" s="39"/>
      <c r="AA37" s="39"/>
      <c r="AB37" s="39"/>
      <c r="AC37" s="39"/>
      <c r="AD37" s="39"/>
      <c r="AE37" s="39"/>
    </row>
    <row r="38" s="2" customFormat="1" ht="14.4" customHeight="1">
      <c r="A38" s="39"/>
      <c r="B38" s="45"/>
      <c r="C38" s="39"/>
      <c r="D38" s="39"/>
      <c r="E38" s="144" t="s">
        <v>43</v>
      </c>
      <c r="F38" s="158">
        <f>ROUND((SUM(BF93:BF160)),  2)</f>
        <v>0</v>
      </c>
      <c r="G38" s="39"/>
      <c r="H38" s="39"/>
      <c r="I38" s="159">
        <v>0.14999999999999999</v>
      </c>
      <c r="J38" s="158">
        <f>ROUND(((SUM(BF93:BF160))*I38),  2)</f>
        <v>0</v>
      </c>
      <c r="K38" s="39"/>
      <c r="L38" s="147"/>
      <c r="S38" s="39"/>
      <c r="T38" s="39"/>
      <c r="U38" s="39"/>
      <c r="V38" s="39"/>
      <c r="W38" s="39"/>
      <c r="X38" s="39"/>
      <c r="Y38" s="39"/>
      <c r="Z38" s="39"/>
      <c r="AA38" s="39"/>
      <c r="AB38" s="39"/>
      <c r="AC38" s="39"/>
      <c r="AD38" s="39"/>
      <c r="AE38" s="39"/>
    </row>
    <row r="39" hidden="1" s="2" customFormat="1" ht="14.4" customHeight="1">
      <c r="A39" s="39"/>
      <c r="B39" s="45"/>
      <c r="C39" s="39"/>
      <c r="D39" s="39"/>
      <c r="E39" s="144" t="s">
        <v>44</v>
      </c>
      <c r="F39" s="158">
        <f>ROUND((SUM(BG93:BG160)),  2)</f>
        <v>0</v>
      </c>
      <c r="G39" s="39"/>
      <c r="H39" s="39"/>
      <c r="I39" s="159">
        <v>0.20999999999999999</v>
      </c>
      <c r="J39" s="158">
        <f>0</f>
        <v>0</v>
      </c>
      <c r="K39" s="39"/>
      <c r="L39" s="147"/>
      <c r="S39" s="39"/>
      <c r="T39" s="39"/>
      <c r="U39" s="39"/>
      <c r="V39" s="39"/>
      <c r="W39" s="39"/>
      <c r="X39" s="39"/>
      <c r="Y39" s="39"/>
      <c r="Z39" s="39"/>
      <c r="AA39" s="39"/>
      <c r="AB39" s="39"/>
      <c r="AC39" s="39"/>
      <c r="AD39" s="39"/>
      <c r="AE39" s="39"/>
    </row>
    <row r="40" hidden="1" s="2" customFormat="1" ht="14.4" customHeight="1">
      <c r="A40" s="39"/>
      <c r="B40" s="45"/>
      <c r="C40" s="39"/>
      <c r="D40" s="39"/>
      <c r="E40" s="144" t="s">
        <v>45</v>
      </c>
      <c r="F40" s="158">
        <f>ROUND((SUM(BH93:BH160)),  2)</f>
        <v>0</v>
      </c>
      <c r="G40" s="39"/>
      <c r="H40" s="39"/>
      <c r="I40" s="159">
        <v>0.14999999999999999</v>
      </c>
      <c r="J40" s="158">
        <f>0</f>
        <v>0</v>
      </c>
      <c r="K40" s="39"/>
      <c r="L40" s="147"/>
      <c r="S40" s="39"/>
      <c r="T40" s="39"/>
      <c r="U40" s="39"/>
      <c r="V40" s="39"/>
      <c r="W40" s="39"/>
      <c r="X40" s="39"/>
      <c r="Y40" s="39"/>
      <c r="Z40" s="39"/>
      <c r="AA40" s="39"/>
      <c r="AB40" s="39"/>
      <c r="AC40" s="39"/>
      <c r="AD40" s="39"/>
      <c r="AE40" s="39"/>
    </row>
    <row r="41" hidden="1" s="2" customFormat="1" ht="14.4" customHeight="1">
      <c r="A41" s="39"/>
      <c r="B41" s="45"/>
      <c r="C41" s="39"/>
      <c r="D41" s="39"/>
      <c r="E41" s="144" t="s">
        <v>46</v>
      </c>
      <c r="F41" s="158">
        <f>ROUND((SUM(BI93:BI160)),  2)</f>
        <v>0</v>
      </c>
      <c r="G41" s="39"/>
      <c r="H41" s="39"/>
      <c r="I41" s="159">
        <v>0</v>
      </c>
      <c r="J41" s="158">
        <f>0</f>
        <v>0</v>
      </c>
      <c r="K41" s="39"/>
      <c r="L41" s="147"/>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147"/>
      <c r="S42" s="39"/>
      <c r="T42" s="39"/>
      <c r="U42" s="39"/>
      <c r="V42" s="39"/>
      <c r="W42" s="39"/>
      <c r="X42" s="39"/>
      <c r="Y42" s="39"/>
      <c r="Z42" s="39"/>
      <c r="AA42" s="39"/>
      <c r="AB42" s="39"/>
      <c r="AC42" s="39"/>
      <c r="AD42" s="39"/>
      <c r="AE42" s="39"/>
    </row>
    <row r="43" s="2" customFormat="1" ht="25.44" customHeight="1">
      <c r="A43" s="39"/>
      <c r="B43" s="45"/>
      <c r="C43" s="160"/>
      <c r="D43" s="161" t="s">
        <v>47</v>
      </c>
      <c r="E43" s="162"/>
      <c r="F43" s="162"/>
      <c r="G43" s="163" t="s">
        <v>48</v>
      </c>
      <c r="H43" s="164" t="s">
        <v>49</v>
      </c>
      <c r="I43" s="162"/>
      <c r="J43" s="165">
        <f>SUM(J34:J41)</f>
        <v>0</v>
      </c>
      <c r="K43" s="166"/>
      <c r="L43" s="147"/>
      <c r="S43" s="39"/>
      <c r="T43" s="39"/>
      <c r="U43" s="39"/>
      <c r="V43" s="39"/>
      <c r="W43" s="39"/>
      <c r="X43" s="39"/>
      <c r="Y43" s="39"/>
      <c r="Z43" s="39"/>
      <c r="AA43" s="39"/>
      <c r="AB43" s="39"/>
      <c r="AC43" s="39"/>
      <c r="AD43" s="39"/>
      <c r="AE43" s="39"/>
    </row>
    <row r="44" s="2" customFormat="1" ht="14.4" customHeight="1">
      <c r="A44" s="39"/>
      <c r="B44" s="167"/>
      <c r="C44" s="168"/>
      <c r="D44" s="168"/>
      <c r="E44" s="168"/>
      <c r="F44" s="168"/>
      <c r="G44" s="168"/>
      <c r="H44" s="168"/>
      <c r="I44" s="168"/>
      <c r="J44" s="168"/>
      <c r="K44" s="168"/>
      <c r="L44" s="147"/>
      <c r="S44" s="39"/>
      <c r="T44" s="39"/>
      <c r="U44" s="39"/>
      <c r="V44" s="39"/>
      <c r="W44" s="39"/>
      <c r="X44" s="39"/>
      <c r="Y44" s="39"/>
      <c r="Z44" s="39"/>
      <c r="AA44" s="39"/>
      <c r="AB44" s="39"/>
      <c r="AC44" s="39"/>
      <c r="AD44" s="39"/>
      <c r="AE44" s="39"/>
    </row>
    <row r="48" s="2" customFormat="1" ht="6.96" customHeight="1">
      <c r="A48" s="39"/>
      <c r="B48" s="169"/>
      <c r="C48" s="170"/>
      <c r="D48" s="170"/>
      <c r="E48" s="170"/>
      <c r="F48" s="170"/>
      <c r="G48" s="170"/>
      <c r="H48" s="170"/>
      <c r="I48" s="170"/>
      <c r="J48" s="170"/>
      <c r="K48" s="170"/>
      <c r="L48" s="147"/>
      <c r="S48" s="39"/>
      <c r="T48" s="39"/>
      <c r="U48" s="39"/>
      <c r="V48" s="39"/>
      <c r="W48" s="39"/>
      <c r="X48" s="39"/>
      <c r="Y48" s="39"/>
      <c r="Z48" s="39"/>
      <c r="AA48" s="39"/>
      <c r="AB48" s="39"/>
      <c r="AC48" s="39"/>
      <c r="AD48" s="39"/>
      <c r="AE48" s="39"/>
    </row>
    <row r="49" s="2" customFormat="1" ht="24.96" customHeight="1">
      <c r="A49" s="39"/>
      <c r="B49" s="40"/>
      <c r="C49" s="24" t="s">
        <v>154</v>
      </c>
      <c r="D49" s="41"/>
      <c r="E49" s="41"/>
      <c r="F49" s="41"/>
      <c r="G49" s="41"/>
      <c r="H49" s="41"/>
      <c r="I49" s="41"/>
      <c r="J49" s="41"/>
      <c r="K49" s="41"/>
      <c r="L49" s="147"/>
      <c r="S49" s="39"/>
      <c r="T49" s="39"/>
      <c r="U49" s="39"/>
      <c r="V49" s="39"/>
      <c r="W49" s="39"/>
      <c r="X49" s="39"/>
      <c r="Y49" s="39"/>
      <c r="Z49" s="39"/>
      <c r="AA49" s="39"/>
      <c r="AB49" s="39"/>
      <c r="AC49" s="39"/>
      <c r="AD49" s="39"/>
      <c r="AE49" s="39"/>
    </row>
    <row r="50" s="2" customFormat="1" ht="6.96" customHeight="1">
      <c r="A50" s="39"/>
      <c r="B50" s="40"/>
      <c r="C50" s="41"/>
      <c r="D50" s="41"/>
      <c r="E50" s="41"/>
      <c r="F50" s="41"/>
      <c r="G50" s="41"/>
      <c r="H50" s="41"/>
      <c r="I50" s="41"/>
      <c r="J50" s="41"/>
      <c r="K50" s="41"/>
      <c r="L50" s="147"/>
      <c r="S50" s="39"/>
      <c r="T50" s="39"/>
      <c r="U50" s="39"/>
      <c r="V50" s="39"/>
      <c r="W50" s="39"/>
      <c r="X50" s="39"/>
      <c r="Y50" s="39"/>
      <c r="Z50" s="39"/>
      <c r="AA50" s="39"/>
      <c r="AB50" s="39"/>
      <c r="AC50" s="39"/>
      <c r="AD50" s="39"/>
      <c r="AE50" s="39"/>
    </row>
    <row r="51" s="2" customFormat="1" ht="12" customHeight="1">
      <c r="A51" s="39"/>
      <c r="B51" s="40"/>
      <c r="C51" s="33" t="s">
        <v>16</v>
      </c>
      <c r="D51" s="41"/>
      <c r="E51" s="41"/>
      <c r="F51" s="41"/>
      <c r="G51" s="41"/>
      <c r="H51" s="41"/>
      <c r="I51" s="41"/>
      <c r="J51" s="41"/>
      <c r="K51" s="41"/>
      <c r="L51" s="147"/>
      <c r="S51" s="39"/>
      <c r="T51" s="39"/>
      <c r="U51" s="39"/>
      <c r="V51" s="39"/>
      <c r="W51" s="39"/>
      <c r="X51" s="39"/>
      <c r="Y51" s="39"/>
      <c r="Z51" s="39"/>
      <c r="AA51" s="39"/>
      <c r="AB51" s="39"/>
      <c r="AC51" s="39"/>
      <c r="AD51" s="39"/>
      <c r="AE51" s="39"/>
    </row>
    <row r="52" s="2" customFormat="1" ht="16.5" customHeight="1">
      <c r="A52" s="39"/>
      <c r="B52" s="40"/>
      <c r="C52" s="41"/>
      <c r="D52" s="41"/>
      <c r="E52" s="171" t="str">
        <f>E7</f>
        <v>Oprava geometrických parametrů koleje 2023 u ST Ústí nad Labem</v>
      </c>
      <c r="F52" s="33"/>
      <c r="G52" s="33"/>
      <c r="H52" s="33"/>
      <c r="I52" s="41"/>
      <c r="J52" s="41"/>
      <c r="K52" s="41"/>
      <c r="L52" s="147"/>
      <c r="S52" s="39"/>
      <c r="T52" s="39"/>
      <c r="U52" s="39"/>
      <c r="V52" s="39"/>
      <c r="W52" s="39"/>
      <c r="X52" s="39"/>
      <c r="Y52" s="39"/>
      <c r="Z52" s="39"/>
      <c r="AA52" s="39"/>
      <c r="AB52" s="39"/>
      <c r="AC52" s="39"/>
      <c r="AD52" s="39"/>
      <c r="AE52" s="39"/>
    </row>
    <row r="53" s="1" customFormat="1" ht="12" customHeight="1">
      <c r="B53" s="22"/>
      <c r="C53" s="33" t="s">
        <v>148</v>
      </c>
      <c r="D53" s="23"/>
      <c r="E53" s="23"/>
      <c r="F53" s="23"/>
      <c r="G53" s="23"/>
      <c r="H53" s="23"/>
      <c r="I53" s="23"/>
      <c r="J53" s="23"/>
      <c r="K53" s="23"/>
      <c r="L53" s="21"/>
    </row>
    <row r="54" s="1" customFormat="1" ht="16.5" customHeight="1">
      <c r="B54" s="22"/>
      <c r="C54" s="23"/>
      <c r="D54" s="23"/>
      <c r="E54" s="171" t="s">
        <v>149</v>
      </c>
      <c r="F54" s="23"/>
      <c r="G54" s="23"/>
      <c r="H54" s="23"/>
      <c r="I54" s="23"/>
      <c r="J54" s="23"/>
      <c r="K54" s="23"/>
      <c r="L54" s="21"/>
    </row>
    <row r="55" s="1" customFormat="1" ht="12" customHeight="1">
      <c r="B55" s="22"/>
      <c r="C55" s="33" t="s">
        <v>150</v>
      </c>
      <c r="D55" s="23"/>
      <c r="E55" s="23"/>
      <c r="F55" s="23"/>
      <c r="G55" s="23"/>
      <c r="H55" s="23"/>
      <c r="I55" s="23"/>
      <c r="J55" s="23"/>
      <c r="K55" s="23"/>
      <c r="L55" s="21"/>
    </row>
    <row r="56" s="2" customFormat="1" ht="16.5" customHeight="1">
      <c r="A56" s="39"/>
      <c r="B56" s="40"/>
      <c r="C56" s="41"/>
      <c r="D56" s="41"/>
      <c r="E56" s="172" t="s">
        <v>151</v>
      </c>
      <c r="F56" s="41"/>
      <c r="G56" s="41"/>
      <c r="H56" s="41"/>
      <c r="I56" s="41"/>
      <c r="J56" s="41"/>
      <c r="K56" s="41"/>
      <c r="L56" s="147"/>
      <c r="S56" s="39"/>
      <c r="T56" s="39"/>
      <c r="U56" s="39"/>
      <c r="V56" s="39"/>
      <c r="W56" s="39"/>
      <c r="X56" s="39"/>
      <c r="Y56" s="39"/>
      <c r="Z56" s="39"/>
      <c r="AA56" s="39"/>
      <c r="AB56" s="39"/>
      <c r="AC56" s="39"/>
      <c r="AD56" s="39"/>
      <c r="AE56" s="39"/>
    </row>
    <row r="57" s="2" customFormat="1" ht="12" customHeight="1">
      <c r="A57" s="39"/>
      <c r="B57" s="40"/>
      <c r="C57" s="33" t="s">
        <v>152</v>
      </c>
      <c r="D57" s="41"/>
      <c r="E57" s="41"/>
      <c r="F57" s="41"/>
      <c r="G57" s="41"/>
      <c r="H57" s="41"/>
      <c r="I57" s="41"/>
      <c r="J57" s="41"/>
      <c r="K57" s="41"/>
      <c r="L57" s="147"/>
      <c r="S57" s="39"/>
      <c r="T57" s="39"/>
      <c r="U57" s="39"/>
      <c r="V57" s="39"/>
      <c r="W57" s="39"/>
      <c r="X57" s="39"/>
      <c r="Y57" s="39"/>
      <c r="Z57" s="39"/>
      <c r="AA57" s="39"/>
      <c r="AB57" s="39"/>
      <c r="AC57" s="39"/>
      <c r="AD57" s="39"/>
      <c r="AE57" s="39"/>
    </row>
    <row r="58" s="2" customFormat="1" ht="16.5" customHeight="1">
      <c r="A58" s="39"/>
      <c r="B58" s="40"/>
      <c r="C58" s="41"/>
      <c r="D58" s="41"/>
      <c r="E58" s="70" t="str">
        <f>E13</f>
        <v>05 - SO 05 - PS Roudnice n. L.</v>
      </c>
      <c r="F58" s="41"/>
      <c r="G58" s="41"/>
      <c r="H58" s="41"/>
      <c r="I58" s="41"/>
      <c r="J58" s="41"/>
      <c r="K58" s="41"/>
      <c r="L58" s="147"/>
      <c r="S58" s="39"/>
      <c r="T58" s="39"/>
      <c r="U58" s="39"/>
      <c r="V58" s="39"/>
      <c r="W58" s="39"/>
      <c r="X58" s="39"/>
      <c r="Y58" s="39"/>
      <c r="Z58" s="39"/>
      <c r="AA58" s="39"/>
      <c r="AB58" s="39"/>
      <c r="AC58" s="39"/>
      <c r="AD58" s="39"/>
      <c r="AE58" s="39"/>
    </row>
    <row r="59" s="2" customFormat="1" ht="6.96" customHeight="1">
      <c r="A59" s="39"/>
      <c r="B59" s="40"/>
      <c r="C59" s="41"/>
      <c r="D59" s="41"/>
      <c r="E59" s="41"/>
      <c r="F59" s="41"/>
      <c r="G59" s="41"/>
      <c r="H59" s="41"/>
      <c r="I59" s="41"/>
      <c r="J59" s="41"/>
      <c r="K59" s="41"/>
      <c r="L59" s="147"/>
      <c r="S59" s="39"/>
      <c r="T59" s="39"/>
      <c r="U59" s="39"/>
      <c r="V59" s="39"/>
      <c r="W59" s="39"/>
      <c r="X59" s="39"/>
      <c r="Y59" s="39"/>
      <c r="Z59" s="39"/>
      <c r="AA59" s="39"/>
      <c r="AB59" s="39"/>
      <c r="AC59" s="39"/>
      <c r="AD59" s="39"/>
      <c r="AE59" s="39"/>
    </row>
    <row r="60" s="2" customFormat="1" ht="12" customHeight="1">
      <c r="A60" s="39"/>
      <c r="B60" s="40"/>
      <c r="C60" s="33" t="s">
        <v>21</v>
      </c>
      <c r="D60" s="41"/>
      <c r="E60" s="41"/>
      <c r="F60" s="28" t="str">
        <f>F16</f>
        <v xml:space="preserve"> </v>
      </c>
      <c r="G60" s="41"/>
      <c r="H60" s="41"/>
      <c r="I60" s="33" t="s">
        <v>23</v>
      </c>
      <c r="J60" s="73" t="str">
        <f>IF(J16="","",J16)</f>
        <v>21. 2. 2023</v>
      </c>
      <c r="K60" s="41"/>
      <c r="L60" s="147"/>
      <c r="S60" s="39"/>
      <c r="T60" s="39"/>
      <c r="U60" s="39"/>
      <c r="V60" s="39"/>
      <c r="W60" s="39"/>
      <c r="X60" s="39"/>
      <c r="Y60" s="39"/>
      <c r="Z60" s="39"/>
      <c r="AA60" s="39"/>
      <c r="AB60" s="39"/>
      <c r="AC60" s="39"/>
      <c r="AD60" s="39"/>
      <c r="AE60" s="39"/>
    </row>
    <row r="61" s="2" customFormat="1" ht="6.96" customHeight="1">
      <c r="A61" s="39"/>
      <c r="B61" s="40"/>
      <c r="C61" s="41"/>
      <c r="D61" s="41"/>
      <c r="E61" s="41"/>
      <c r="F61" s="41"/>
      <c r="G61" s="41"/>
      <c r="H61" s="41"/>
      <c r="I61" s="41"/>
      <c r="J61" s="41"/>
      <c r="K61" s="41"/>
      <c r="L61" s="147"/>
      <c r="S61" s="39"/>
      <c r="T61" s="39"/>
      <c r="U61" s="39"/>
      <c r="V61" s="39"/>
      <c r="W61" s="39"/>
      <c r="X61" s="39"/>
      <c r="Y61" s="39"/>
      <c r="Z61" s="39"/>
      <c r="AA61" s="39"/>
      <c r="AB61" s="39"/>
      <c r="AC61" s="39"/>
      <c r="AD61" s="39"/>
      <c r="AE61" s="39"/>
    </row>
    <row r="62" s="2" customFormat="1" ht="15.15" customHeight="1">
      <c r="A62" s="39"/>
      <c r="B62" s="40"/>
      <c r="C62" s="33" t="s">
        <v>25</v>
      </c>
      <c r="D62" s="41"/>
      <c r="E62" s="41"/>
      <c r="F62" s="28" t="str">
        <f>E19</f>
        <v>OŘ Ústí nad Labem</v>
      </c>
      <c r="G62" s="41"/>
      <c r="H62" s="41"/>
      <c r="I62" s="33" t="s">
        <v>31</v>
      </c>
      <c r="J62" s="37" t="str">
        <f>E25</f>
        <v xml:space="preserve"> </v>
      </c>
      <c r="K62" s="41"/>
      <c r="L62" s="147"/>
      <c r="S62" s="39"/>
      <c r="T62" s="39"/>
      <c r="U62" s="39"/>
      <c r="V62" s="39"/>
      <c r="W62" s="39"/>
      <c r="X62" s="39"/>
      <c r="Y62" s="39"/>
      <c r="Z62" s="39"/>
      <c r="AA62" s="39"/>
      <c r="AB62" s="39"/>
      <c r="AC62" s="39"/>
      <c r="AD62" s="39"/>
      <c r="AE62" s="39"/>
    </row>
    <row r="63" s="2" customFormat="1" ht="15.15" customHeight="1">
      <c r="A63" s="39"/>
      <c r="B63" s="40"/>
      <c r="C63" s="33" t="s">
        <v>29</v>
      </c>
      <c r="D63" s="41"/>
      <c r="E63" s="41"/>
      <c r="F63" s="28" t="str">
        <f>IF(E22="","",E22)</f>
        <v>Vyplň údaj</v>
      </c>
      <c r="G63" s="41"/>
      <c r="H63" s="41"/>
      <c r="I63" s="33" t="s">
        <v>33</v>
      </c>
      <c r="J63" s="37" t="str">
        <f>E28</f>
        <v>Tomáš Šrédl</v>
      </c>
      <c r="K63" s="41"/>
      <c r="L63" s="147"/>
      <c r="S63" s="39"/>
      <c r="T63" s="39"/>
      <c r="U63" s="39"/>
      <c r="V63" s="39"/>
      <c r="W63" s="39"/>
      <c r="X63" s="39"/>
      <c r="Y63" s="39"/>
      <c r="Z63" s="39"/>
      <c r="AA63" s="39"/>
      <c r="AB63" s="39"/>
      <c r="AC63" s="39"/>
      <c r="AD63" s="39"/>
      <c r="AE63" s="39"/>
    </row>
    <row r="64" s="2" customFormat="1" ht="10.32" customHeight="1">
      <c r="A64" s="39"/>
      <c r="B64" s="40"/>
      <c r="C64" s="41"/>
      <c r="D64" s="41"/>
      <c r="E64" s="41"/>
      <c r="F64" s="41"/>
      <c r="G64" s="41"/>
      <c r="H64" s="41"/>
      <c r="I64" s="41"/>
      <c r="J64" s="41"/>
      <c r="K64" s="41"/>
      <c r="L64" s="147"/>
      <c r="S64" s="39"/>
      <c r="T64" s="39"/>
      <c r="U64" s="39"/>
      <c r="V64" s="39"/>
      <c r="W64" s="39"/>
      <c r="X64" s="39"/>
      <c r="Y64" s="39"/>
      <c r="Z64" s="39"/>
      <c r="AA64" s="39"/>
      <c r="AB64" s="39"/>
      <c r="AC64" s="39"/>
      <c r="AD64" s="39"/>
      <c r="AE64" s="39"/>
    </row>
    <row r="65" s="2" customFormat="1" ht="29.28" customHeight="1">
      <c r="A65" s="39"/>
      <c r="B65" s="40"/>
      <c r="C65" s="173" t="s">
        <v>155</v>
      </c>
      <c r="D65" s="174"/>
      <c r="E65" s="174"/>
      <c r="F65" s="174"/>
      <c r="G65" s="174"/>
      <c r="H65" s="174"/>
      <c r="I65" s="174"/>
      <c r="J65" s="175" t="s">
        <v>156</v>
      </c>
      <c r="K65" s="174"/>
      <c r="L65" s="147"/>
      <c r="S65" s="39"/>
      <c r="T65" s="39"/>
      <c r="U65" s="39"/>
      <c r="V65" s="39"/>
      <c r="W65" s="39"/>
      <c r="X65" s="39"/>
      <c r="Y65" s="39"/>
      <c r="Z65" s="39"/>
      <c r="AA65" s="39"/>
      <c r="AB65" s="39"/>
      <c r="AC65" s="39"/>
      <c r="AD65" s="39"/>
      <c r="AE65" s="39"/>
    </row>
    <row r="66" s="2" customFormat="1" ht="10.32" customHeight="1">
      <c r="A66" s="39"/>
      <c r="B66" s="40"/>
      <c r="C66" s="41"/>
      <c r="D66" s="41"/>
      <c r="E66" s="41"/>
      <c r="F66" s="41"/>
      <c r="G66" s="41"/>
      <c r="H66" s="41"/>
      <c r="I66" s="41"/>
      <c r="J66" s="41"/>
      <c r="K66" s="41"/>
      <c r="L66" s="147"/>
      <c r="S66" s="39"/>
      <c r="T66" s="39"/>
      <c r="U66" s="39"/>
      <c r="V66" s="39"/>
      <c r="W66" s="39"/>
      <c r="X66" s="39"/>
      <c r="Y66" s="39"/>
      <c r="Z66" s="39"/>
      <c r="AA66" s="39"/>
      <c r="AB66" s="39"/>
      <c r="AC66" s="39"/>
      <c r="AD66" s="39"/>
      <c r="AE66" s="39"/>
    </row>
    <row r="67" s="2" customFormat="1" ht="22.8" customHeight="1">
      <c r="A67" s="39"/>
      <c r="B67" s="40"/>
      <c r="C67" s="176" t="s">
        <v>69</v>
      </c>
      <c r="D67" s="41"/>
      <c r="E67" s="41"/>
      <c r="F67" s="41"/>
      <c r="G67" s="41"/>
      <c r="H67" s="41"/>
      <c r="I67" s="41"/>
      <c r="J67" s="103">
        <f>J93</f>
        <v>0</v>
      </c>
      <c r="K67" s="41"/>
      <c r="L67" s="147"/>
      <c r="S67" s="39"/>
      <c r="T67" s="39"/>
      <c r="U67" s="39"/>
      <c r="V67" s="39"/>
      <c r="W67" s="39"/>
      <c r="X67" s="39"/>
      <c r="Y67" s="39"/>
      <c r="Z67" s="39"/>
      <c r="AA67" s="39"/>
      <c r="AB67" s="39"/>
      <c r="AC67" s="39"/>
      <c r="AD67" s="39"/>
      <c r="AE67" s="39"/>
      <c r="AU67" s="18" t="s">
        <v>157</v>
      </c>
    </row>
    <row r="68" s="9" customFormat="1" ht="24.96" customHeight="1">
      <c r="A68" s="9"/>
      <c r="B68" s="177"/>
      <c r="C68" s="178"/>
      <c r="D68" s="179" t="s">
        <v>158</v>
      </c>
      <c r="E68" s="180"/>
      <c r="F68" s="180"/>
      <c r="G68" s="180"/>
      <c r="H68" s="180"/>
      <c r="I68" s="180"/>
      <c r="J68" s="181">
        <f>J94</f>
        <v>0</v>
      </c>
      <c r="K68" s="178"/>
      <c r="L68" s="182"/>
      <c r="S68" s="9"/>
      <c r="T68" s="9"/>
      <c r="U68" s="9"/>
      <c r="V68" s="9"/>
      <c r="W68" s="9"/>
      <c r="X68" s="9"/>
      <c r="Y68" s="9"/>
      <c r="Z68" s="9"/>
      <c r="AA68" s="9"/>
      <c r="AB68" s="9"/>
      <c r="AC68" s="9"/>
      <c r="AD68" s="9"/>
      <c r="AE68" s="9"/>
    </row>
    <row r="69" s="10" customFormat="1" ht="19.92" customHeight="1">
      <c r="A69" s="10"/>
      <c r="B69" s="183"/>
      <c r="C69" s="125"/>
      <c r="D69" s="184" t="s">
        <v>159</v>
      </c>
      <c r="E69" s="185"/>
      <c r="F69" s="185"/>
      <c r="G69" s="185"/>
      <c r="H69" s="185"/>
      <c r="I69" s="185"/>
      <c r="J69" s="186">
        <f>J95</f>
        <v>0</v>
      </c>
      <c r="K69" s="125"/>
      <c r="L69" s="187"/>
      <c r="S69" s="10"/>
      <c r="T69" s="10"/>
      <c r="U69" s="10"/>
      <c r="V69" s="10"/>
      <c r="W69" s="10"/>
      <c r="X69" s="10"/>
      <c r="Y69" s="10"/>
      <c r="Z69" s="10"/>
      <c r="AA69" s="10"/>
      <c r="AB69" s="10"/>
      <c r="AC69" s="10"/>
      <c r="AD69" s="10"/>
      <c r="AE69" s="10"/>
    </row>
    <row r="70" s="2" customFormat="1" ht="21.84" customHeight="1">
      <c r="A70" s="39"/>
      <c r="B70" s="40"/>
      <c r="C70" s="41"/>
      <c r="D70" s="41"/>
      <c r="E70" s="41"/>
      <c r="F70" s="41"/>
      <c r="G70" s="41"/>
      <c r="H70" s="41"/>
      <c r="I70" s="41"/>
      <c r="J70" s="41"/>
      <c r="K70" s="41"/>
      <c r="L70" s="147"/>
      <c r="S70" s="39"/>
      <c r="T70" s="39"/>
      <c r="U70" s="39"/>
      <c r="V70" s="39"/>
      <c r="W70" s="39"/>
      <c r="X70" s="39"/>
      <c r="Y70" s="39"/>
      <c r="Z70" s="39"/>
      <c r="AA70" s="39"/>
      <c r="AB70" s="39"/>
      <c r="AC70" s="39"/>
      <c r="AD70" s="39"/>
      <c r="AE70" s="39"/>
    </row>
    <row r="71" s="2" customFormat="1" ht="6.96" customHeight="1">
      <c r="A71" s="39"/>
      <c r="B71" s="60"/>
      <c r="C71" s="61"/>
      <c r="D71" s="61"/>
      <c r="E71" s="61"/>
      <c r="F71" s="61"/>
      <c r="G71" s="61"/>
      <c r="H71" s="61"/>
      <c r="I71" s="61"/>
      <c r="J71" s="61"/>
      <c r="K71" s="61"/>
      <c r="L71" s="147"/>
      <c r="S71" s="39"/>
      <c r="T71" s="39"/>
      <c r="U71" s="39"/>
      <c r="V71" s="39"/>
      <c r="W71" s="39"/>
      <c r="X71" s="39"/>
      <c r="Y71" s="39"/>
      <c r="Z71" s="39"/>
      <c r="AA71" s="39"/>
      <c r="AB71" s="39"/>
      <c r="AC71" s="39"/>
      <c r="AD71" s="39"/>
      <c r="AE71" s="39"/>
    </row>
    <row r="75" s="2" customFormat="1" ht="6.96" customHeight="1">
      <c r="A75" s="39"/>
      <c r="B75" s="62"/>
      <c r="C75" s="63"/>
      <c r="D75" s="63"/>
      <c r="E75" s="63"/>
      <c r="F75" s="63"/>
      <c r="G75" s="63"/>
      <c r="H75" s="63"/>
      <c r="I75" s="63"/>
      <c r="J75" s="63"/>
      <c r="K75" s="63"/>
      <c r="L75" s="147"/>
      <c r="S75" s="39"/>
      <c r="T75" s="39"/>
      <c r="U75" s="39"/>
      <c r="V75" s="39"/>
      <c r="W75" s="39"/>
      <c r="X75" s="39"/>
      <c r="Y75" s="39"/>
      <c r="Z75" s="39"/>
      <c r="AA75" s="39"/>
      <c r="AB75" s="39"/>
      <c r="AC75" s="39"/>
      <c r="AD75" s="39"/>
      <c r="AE75" s="39"/>
    </row>
    <row r="76" s="2" customFormat="1" ht="24.96" customHeight="1">
      <c r="A76" s="39"/>
      <c r="B76" s="40"/>
      <c r="C76" s="24" t="s">
        <v>160</v>
      </c>
      <c r="D76" s="41"/>
      <c r="E76" s="41"/>
      <c r="F76" s="41"/>
      <c r="G76" s="41"/>
      <c r="H76" s="41"/>
      <c r="I76" s="41"/>
      <c r="J76" s="41"/>
      <c r="K76" s="41"/>
      <c r="L76" s="147"/>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47"/>
      <c r="S77" s="39"/>
      <c r="T77" s="39"/>
      <c r="U77" s="39"/>
      <c r="V77" s="39"/>
      <c r="W77" s="39"/>
      <c r="X77" s="39"/>
      <c r="Y77" s="39"/>
      <c r="Z77" s="39"/>
      <c r="AA77" s="39"/>
      <c r="AB77" s="39"/>
      <c r="AC77" s="39"/>
      <c r="AD77" s="39"/>
      <c r="AE77" s="39"/>
    </row>
    <row r="78" s="2" customFormat="1" ht="12" customHeight="1">
      <c r="A78" s="39"/>
      <c r="B78" s="40"/>
      <c r="C78" s="33" t="s">
        <v>16</v>
      </c>
      <c r="D78" s="41"/>
      <c r="E78" s="41"/>
      <c r="F78" s="41"/>
      <c r="G78" s="41"/>
      <c r="H78" s="41"/>
      <c r="I78" s="41"/>
      <c r="J78" s="41"/>
      <c r="K78" s="41"/>
      <c r="L78" s="147"/>
      <c r="S78" s="39"/>
      <c r="T78" s="39"/>
      <c r="U78" s="39"/>
      <c r="V78" s="39"/>
      <c r="W78" s="39"/>
      <c r="X78" s="39"/>
      <c r="Y78" s="39"/>
      <c r="Z78" s="39"/>
      <c r="AA78" s="39"/>
      <c r="AB78" s="39"/>
      <c r="AC78" s="39"/>
      <c r="AD78" s="39"/>
      <c r="AE78" s="39"/>
    </row>
    <row r="79" s="2" customFormat="1" ht="16.5" customHeight="1">
      <c r="A79" s="39"/>
      <c r="B79" s="40"/>
      <c r="C79" s="41"/>
      <c r="D79" s="41"/>
      <c r="E79" s="171" t="str">
        <f>E7</f>
        <v>Oprava geometrických parametrů koleje 2023 u ST Ústí nad Labem</v>
      </c>
      <c r="F79" s="33"/>
      <c r="G79" s="33"/>
      <c r="H79" s="33"/>
      <c r="I79" s="41"/>
      <c r="J79" s="41"/>
      <c r="K79" s="41"/>
      <c r="L79" s="147"/>
      <c r="S79" s="39"/>
      <c r="T79" s="39"/>
      <c r="U79" s="39"/>
      <c r="V79" s="39"/>
      <c r="W79" s="39"/>
      <c r="X79" s="39"/>
      <c r="Y79" s="39"/>
      <c r="Z79" s="39"/>
      <c r="AA79" s="39"/>
      <c r="AB79" s="39"/>
      <c r="AC79" s="39"/>
      <c r="AD79" s="39"/>
      <c r="AE79" s="39"/>
    </row>
    <row r="80" s="1" customFormat="1" ht="12" customHeight="1">
      <c r="B80" s="22"/>
      <c r="C80" s="33" t="s">
        <v>148</v>
      </c>
      <c r="D80" s="23"/>
      <c r="E80" s="23"/>
      <c r="F80" s="23"/>
      <c r="G80" s="23"/>
      <c r="H80" s="23"/>
      <c r="I80" s="23"/>
      <c r="J80" s="23"/>
      <c r="K80" s="23"/>
      <c r="L80" s="21"/>
    </row>
    <row r="81" s="1" customFormat="1" ht="16.5" customHeight="1">
      <c r="B81" s="22"/>
      <c r="C81" s="23"/>
      <c r="D81" s="23"/>
      <c r="E81" s="171" t="s">
        <v>149</v>
      </c>
      <c r="F81" s="23"/>
      <c r="G81" s="23"/>
      <c r="H81" s="23"/>
      <c r="I81" s="23"/>
      <c r="J81" s="23"/>
      <c r="K81" s="23"/>
      <c r="L81" s="21"/>
    </row>
    <row r="82" s="1" customFormat="1" ht="12" customHeight="1">
      <c r="B82" s="22"/>
      <c r="C82" s="33" t="s">
        <v>150</v>
      </c>
      <c r="D82" s="23"/>
      <c r="E82" s="23"/>
      <c r="F82" s="23"/>
      <c r="G82" s="23"/>
      <c r="H82" s="23"/>
      <c r="I82" s="23"/>
      <c r="J82" s="23"/>
      <c r="K82" s="23"/>
      <c r="L82" s="21"/>
    </row>
    <row r="83" s="2" customFormat="1" ht="16.5" customHeight="1">
      <c r="A83" s="39"/>
      <c r="B83" s="40"/>
      <c r="C83" s="41"/>
      <c r="D83" s="41"/>
      <c r="E83" s="172" t="s">
        <v>151</v>
      </c>
      <c r="F83" s="41"/>
      <c r="G83" s="41"/>
      <c r="H83" s="41"/>
      <c r="I83" s="41"/>
      <c r="J83" s="41"/>
      <c r="K83" s="41"/>
      <c r="L83" s="147"/>
      <c r="S83" s="39"/>
      <c r="T83" s="39"/>
      <c r="U83" s="39"/>
      <c r="V83" s="39"/>
      <c r="W83" s="39"/>
      <c r="X83" s="39"/>
      <c r="Y83" s="39"/>
      <c r="Z83" s="39"/>
      <c r="AA83" s="39"/>
      <c r="AB83" s="39"/>
      <c r="AC83" s="39"/>
      <c r="AD83" s="39"/>
      <c r="AE83" s="39"/>
    </row>
    <row r="84" s="2" customFormat="1" ht="12" customHeight="1">
      <c r="A84" s="39"/>
      <c r="B84" s="40"/>
      <c r="C84" s="33" t="s">
        <v>152</v>
      </c>
      <c r="D84" s="41"/>
      <c r="E84" s="41"/>
      <c r="F84" s="41"/>
      <c r="G84" s="41"/>
      <c r="H84" s="41"/>
      <c r="I84" s="41"/>
      <c r="J84" s="41"/>
      <c r="K84" s="41"/>
      <c r="L84" s="147"/>
      <c r="S84" s="39"/>
      <c r="T84" s="39"/>
      <c r="U84" s="39"/>
      <c r="V84" s="39"/>
      <c r="W84" s="39"/>
      <c r="X84" s="39"/>
      <c r="Y84" s="39"/>
      <c r="Z84" s="39"/>
      <c r="AA84" s="39"/>
      <c r="AB84" s="39"/>
      <c r="AC84" s="39"/>
      <c r="AD84" s="39"/>
      <c r="AE84" s="39"/>
    </row>
    <row r="85" s="2" customFormat="1" ht="16.5" customHeight="1">
      <c r="A85" s="39"/>
      <c r="B85" s="40"/>
      <c r="C85" s="41"/>
      <c r="D85" s="41"/>
      <c r="E85" s="70" t="str">
        <f>E13</f>
        <v>05 - SO 05 - PS Roudnice n. L.</v>
      </c>
      <c r="F85" s="41"/>
      <c r="G85" s="41"/>
      <c r="H85" s="41"/>
      <c r="I85" s="41"/>
      <c r="J85" s="41"/>
      <c r="K85" s="41"/>
      <c r="L85" s="147"/>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41"/>
      <c r="J86" s="41"/>
      <c r="K86" s="41"/>
      <c r="L86" s="147"/>
      <c r="S86" s="39"/>
      <c r="T86" s="39"/>
      <c r="U86" s="39"/>
      <c r="V86" s="39"/>
      <c r="W86" s="39"/>
      <c r="X86" s="39"/>
      <c r="Y86" s="39"/>
      <c r="Z86" s="39"/>
      <c r="AA86" s="39"/>
      <c r="AB86" s="39"/>
      <c r="AC86" s="39"/>
      <c r="AD86" s="39"/>
      <c r="AE86" s="39"/>
    </row>
    <row r="87" s="2" customFormat="1" ht="12" customHeight="1">
      <c r="A87" s="39"/>
      <c r="B87" s="40"/>
      <c r="C87" s="33" t="s">
        <v>21</v>
      </c>
      <c r="D87" s="41"/>
      <c r="E87" s="41"/>
      <c r="F87" s="28" t="str">
        <f>F16</f>
        <v xml:space="preserve"> </v>
      </c>
      <c r="G87" s="41"/>
      <c r="H87" s="41"/>
      <c r="I87" s="33" t="s">
        <v>23</v>
      </c>
      <c r="J87" s="73" t="str">
        <f>IF(J16="","",J16)</f>
        <v>21. 2. 2023</v>
      </c>
      <c r="K87" s="41"/>
      <c r="L87" s="147"/>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147"/>
      <c r="S88" s="39"/>
      <c r="T88" s="39"/>
      <c r="U88" s="39"/>
      <c r="V88" s="39"/>
      <c r="W88" s="39"/>
      <c r="X88" s="39"/>
      <c r="Y88" s="39"/>
      <c r="Z88" s="39"/>
      <c r="AA88" s="39"/>
      <c r="AB88" s="39"/>
      <c r="AC88" s="39"/>
      <c r="AD88" s="39"/>
      <c r="AE88" s="39"/>
    </row>
    <row r="89" s="2" customFormat="1" ht="15.15" customHeight="1">
      <c r="A89" s="39"/>
      <c r="B89" s="40"/>
      <c r="C89" s="33" t="s">
        <v>25</v>
      </c>
      <c r="D89" s="41"/>
      <c r="E89" s="41"/>
      <c r="F89" s="28" t="str">
        <f>E19</f>
        <v>OŘ Ústí nad Labem</v>
      </c>
      <c r="G89" s="41"/>
      <c r="H89" s="41"/>
      <c r="I89" s="33" t="s">
        <v>31</v>
      </c>
      <c r="J89" s="37" t="str">
        <f>E25</f>
        <v xml:space="preserve"> </v>
      </c>
      <c r="K89" s="41"/>
      <c r="L89" s="147"/>
      <c r="S89" s="39"/>
      <c r="T89" s="39"/>
      <c r="U89" s="39"/>
      <c r="V89" s="39"/>
      <c r="W89" s="39"/>
      <c r="X89" s="39"/>
      <c r="Y89" s="39"/>
      <c r="Z89" s="39"/>
      <c r="AA89" s="39"/>
      <c r="AB89" s="39"/>
      <c r="AC89" s="39"/>
      <c r="AD89" s="39"/>
      <c r="AE89" s="39"/>
    </row>
    <row r="90" s="2" customFormat="1" ht="15.15" customHeight="1">
      <c r="A90" s="39"/>
      <c r="B90" s="40"/>
      <c r="C90" s="33" t="s">
        <v>29</v>
      </c>
      <c r="D90" s="41"/>
      <c r="E90" s="41"/>
      <c r="F90" s="28" t="str">
        <f>IF(E22="","",E22)</f>
        <v>Vyplň údaj</v>
      </c>
      <c r="G90" s="41"/>
      <c r="H90" s="41"/>
      <c r="I90" s="33" t="s">
        <v>33</v>
      </c>
      <c r="J90" s="37" t="str">
        <f>E28</f>
        <v>Tomáš Šrédl</v>
      </c>
      <c r="K90" s="41"/>
      <c r="L90" s="147"/>
      <c r="S90" s="39"/>
      <c r="T90" s="39"/>
      <c r="U90" s="39"/>
      <c r="V90" s="39"/>
      <c r="W90" s="39"/>
      <c r="X90" s="39"/>
      <c r="Y90" s="39"/>
      <c r="Z90" s="39"/>
      <c r="AA90" s="39"/>
      <c r="AB90" s="39"/>
      <c r="AC90" s="39"/>
      <c r="AD90" s="39"/>
      <c r="AE90" s="39"/>
    </row>
    <row r="91" s="2" customFormat="1" ht="10.32" customHeight="1">
      <c r="A91" s="39"/>
      <c r="B91" s="40"/>
      <c r="C91" s="41"/>
      <c r="D91" s="41"/>
      <c r="E91" s="41"/>
      <c r="F91" s="41"/>
      <c r="G91" s="41"/>
      <c r="H91" s="41"/>
      <c r="I91" s="41"/>
      <c r="J91" s="41"/>
      <c r="K91" s="41"/>
      <c r="L91" s="147"/>
      <c r="S91" s="39"/>
      <c r="T91" s="39"/>
      <c r="U91" s="39"/>
      <c r="V91" s="39"/>
      <c r="W91" s="39"/>
      <c r="X91" s="39"/>
      <c r="Y91" s="39"/>
      <c r="Z91" s="39"/>
      <c r="AA91" s="39"/>
      <c r="AB91" s="39"/>
      <c r="AC91" s="39"/>
      <c r="AD91" s="39"/>
      <c r="AE91" s="39"/>
    </row>
    <row r="92" s="11" customFormat="1" ht="29.28" customHeight="1">
      <c r="A92" s="188"/>
      <c r="B92" s="189"/>
      <c r="C92" s="190" t="s">
        <v>161</v>
      </c>
      <c r="D92" s="191" t="s">
        <v>56</v>
      </c>
      <c r="E92" s="191" t="s">
        <v>52</v>
      </c>
      <c r="F92" s="191" t="s">
        <v>53</v>
      </c>
      <c r="G92" s="191" t="s">
        <v>162</v>
      </c>
      <c r="H92" s="191" t="s">
        <v>163</v>
      </c>
      <c r="I92" s="191" t="s">
        <v>164</v>
      </c>
      <c r="J92" s="191" t="s">
        <v>156</v>
      </c>
      <c r="K92" s="192" t="s">
        <v>165</v>
      </c>
      <c r="L92" s="193"/>
      <c r="M92" s="93" t="s">
        <v>19</v>
      </c>
      <c r="N92" s="94" t="s">
        <v>41</v>
      </c>
      <c r="O92" s="94" t="s">
        <v>166</v>
      </c>
      <c r="P92" s="94" t="s">
        <v>167</v>
      </c>
      <c r="Q92" s="94" t="s">
        <v>168</v>
      </c>
      <c r="R92" s="94" t="s">
        <v>169</v>
      </c>
      <c r="S92" s="94" t="s">
        <v>170</v>
      </c>
      <c r="T92" s="95" t="s">
        <v>171</v>
      </c>
      <c r="U92" s="188"/>
      <c r="V92" s="188"/>
      <c r="W92" s="188"/>
      <c r="X92" s="188"/>
      <c r="Y92" s="188"/>
      <c r="Z92" s="188"/>
      <c r="AA92" s="188"/>
      <c r="AB92" s="188"/>
      <c r="AC92" s="188"/>
      <c r="AD92" s="188"/>
      <c r="AE92" s="188"/>
    </row>
    <row r="93" s="2" customFormat="1" ht="22.8" customHeight="1">
      <c r="A93" s="39"/>
      <c r="B93" s="40"/>
      <c r="C93" s="100" t="s">
        <v>172</v>
      </c>
      <c r="D93" s="41"/>
      <c r="E93" s="41"/>
      <c r="F93" s="41"/>
      <c r="G93" s="41"/>
      <c r="H93" s="41"/>
      <c r="I93" s="41"/>
      <c r="J93" s="194">
        <f>BK93</f>
        <v>0</v>
      </c>
      <c r="K93" s="41"/>
      <c r="L93" s="45"/>
      <c r="M93" s="96"/>
      <c r="N93" s="195"/>
      <c r="O93" s="97"/>
      <c r="P93" s="196">
        <f>P94</f>
        <v>0</v>
      </c>
      <c r="Q93" s="97"/>
      <c r="R93" s="196">
        <f>R94</f>
        <v>744.51951000000008</v>
      </c>
      <c r="S93" s="97"/>
      <c r="T93" s="197">
        <f>T94</f>
        <v>0</v>
      </c>
      <c r="U93" s="39"/>
      <c r="V93" s="39"/>
      <c r="W93" s="39"/>
      <c r="X93" s="39"/>
      <c r="Y93" s="39"/>
      <c r="Z93" s="39"/>
      <c r="AA93" s="39"/>
      <c r="AB93" s="39"/>
      <c r="AC93" s="39"/>
      <c r="AD93" s="39"/>
      <c r="AE93" s="39"/>
      <c r="AT93" s="18" t="s">
        <v>70</v>
      </c>
      <c r="AU93" s="18" t="s">
        <v>157</v>
      </c>
      <c r="BK93" s="198">
        <f>BK94</f>
        <v>0</v>
      </c>
    </row>
    <row r="94" s="12" customFormat="1" ht="25.92" customHeight="1">
      <c r="A94" s="12"/>
      <c r="B94" s="199"/>
      <c r="C94" s="200"/>
      <c r="D94" s="201" t="s">
        <v>70</v>
      </c>
      <c r="E94" s="202" t="s">
        <v>173</v>
      </c>
      <c r="F94" s="202" t="s">
        <v>174</v>
      </c>
      <c r="G94" s="200"/>
      <c r="H94" s="200"/>
      <c r="I94" s="203"/>
      <c r="J94" s="204">
        <f>BK94</f>
        <v>0</v>
      </c>
      <c r="K94" s="200"/>
      <c r="L94" s="205"/>
      <c r="M94" s="206"/>
      <c r="N94" s="207"/>
      <c r="O94" s="207"/>
      <c r="P94" s="208">
        <f>P95</f>
        <v>0</v>
      </c>
      <c r="Q94" s="207"/>
      <c r="R94" s="208">
        <f>R95</f>
        <v>744.51951000000008</v>
      </c>
      <c r="S94" s="207"/>
      <c r="T94" s="209">
        <f>T95</f>
        <v>0</v>
      </c>
      <c r="U94" s="12"/>
      <c r="V94" s="12"/>
      <c r="W94" s="12"/>
      <c r="X94" s="12"/>
      <c r="Y94" s="12"/>
      <c r="Z94" s="12"/>
      <c r="AA94" s="12"/>
      <c r="AB94" s="12"/>
      <c r="AC94" s="12"/>
      <c r="AD94" s="12"/>
      <c r="AE94" s="12"/>
      <c r="AR94" s="210" t="s">
        <v>78</v>
      </c>
      <c r="AT94" s="211" t="s">
        <v>70</v>
      </c>
      <c r="AU94" s="211" t="s">
        <v>71</v>
      </c>
      <c r="AY94" s="210" t="s">
        <v>175</v>
      </c>
      <c r="BK94" s="212">
        <f>BK95</f>
        <v>0</v>
      </c>
    </row>
    <row r="95" s="12" customFormat="1" ht="22.8" customHeight="1">
      <c r="A95" s="12"/>
      <c r="B95" s="199"/>
      <c r="C95" s="200"/>
      <c r="D95" s="201" t="s">
        <v>70</v>
      </c>
      <c r="E95" s="213" t="s">
        <v>176</v>
      </c>
      <c r="F95" s="213" t="s">
        <v>177</v>
      </c>
      <c r="G95" s="200"/>
      <c r="H95" s="200"/>
      <c r="I95" s="203"/>
      <c r="J95" s="214">
        <f>BK95</f>
        <v>0</v>
      </c>
      <c r="K95" s="200"/>
      <c r="L95" s="205"/>
      <c r="M95" s="206"/>
      <c r="N95" s="207"/>
      <c r="O95" s="207"/>
      <c r="P95" s="208">
        <f>SUM(P96:P160)</f>
        <v>0</v>
      </c>
      <c r="Q95" s="207"/>
      <c r="R95" s="208">
        <f>SUM(R96:R160)</f>
        <v>744.51951000000008</v>
      </c>
      <c r="S95" s="207"/>
      <c r="T95" s="209">
        <f>SUM(T96:T160)</f>
        <v>0</v>
      </c>
      <c r="U95" s="12"/>
      <c r="V95" s="12"/>
      <c r="W95" s="12"/>
      <c r="X95" s="12"/>
      <c r="Y95" s="12"/>
      <c r="Z95" s="12"/>
      <c r="AA95" s="12"/>
      <c r="AB95" s="12"/>
      <c r="AC95" s="12"/>
      <c r="AD95" s="12"/>
      <c r="AE95" s="12"/>
      <c r="AR95" s="210" t="s">
        <v>78</v>
      </c>
      <c r="AT95" s="211" t="s">
        <v>70</v>
      </c>
      <c r="AU95" s="211" t="s">
        <v>78</v>
      </c>
      <c r="AY95" s="210" t="s">
        <v>175</v>
      </c>
      <c r="BK95" s="212">
        <f>SUM(BK96:BK160)</f>
        <v>0</v>
      </c>
    </row>
    <row r="96" s="2" customFormat="1" ht="37.8" customHeight="1">
      <c r="A96" s="39"/>
      <c r="B96" s="40"/>
      <c r="C96" s="215" t="s">
        <v>78</v>
      </c>
      <c r="D96" s="215" t="s">
        <v>178</v>
      </c>
      <c r="E96" s="216" t="s">
        <v>179</v>
      </c>
      <c r="F96" s="217" t="s">
        <v>180</v>
      </c>
      <c r="G96" s="218" t="s">
        <v>181</v>
      </c>
      <c r="H96" s="219">
        <v>3.3849999999999998</v>
      </c>
      <c r="I96" s="220"/>
      <c r="J96" s="221">
        <f>ROUND(I96*H96,2)</f>
        <v>0</v>
      </c>
      <c r="K96" s="217" t="s">
        <v>182</v>
      </c>
      <c r="L96" s="45"/>
      <c r="M96" s="222" t="s">
        <v>19</v>
      </c>
      <c r="N96" s="223" t="s">
        <v>42</v>
      </c>
      <c r="O96" s="85"/>
      <c r="P96" s="224">
        <f>O96*H96</f>
        <v>0</v>
      </c>
      <c r="Q96" s="224">
        <v>0</v>
      </c>
      <c r="R96" s="224">
        <f>Q96*H96</f>
        <v>0</v>
      </c>
      <c r="S96" s="224">
        <v>0</v>
      </c>
      <c r="T96" s="225">
        <f>S96*H96</f>
        <v>0</v>
      </c>
      <c r="U96" s="39"/>
      <c r="V96" s="39"/>
      <c r="W96" s="39"/>
      <c r="X96" s="39"/>
      <c r="Y96" s="39"/>
      <c r="Z96" s="39"/>
      <c r="AA96" s="39"/>
      <c r="AB96" s="39"/>
      <c r="AC96" s="39"/>
      <c r="AD96" s="39"/>
      <c r="AE96" s="39"/>
      <c r="AR96" s="226" t="s">
        <v>118</v>
      </c>
      <c r="AT96" s="226" t="s">
        <v>178</v>
      </c>
      <c r="AU96" s="226" t="s">
        <v>80</v>
      </c>
      <c r="AY96" s="18" t="s">
        <v>175</v>
      </c>
      <c r="BE96" s="227">
        <f>IF(N96="základní",J96,0)</f>
        <v>0</v>
      </c>
      <c r="BF96" s="227">
        <f>IF(N96="snížená",J96,0)</f>
        <v>0</v>
      </c>
      <c r="BG96" s="227">
        <f>IF(N96="zákl. přenesená",J96,0)</f>
        <v>0</v>
      </c>
      <c r="BH96" s="227">
        <f>IF(N96="sníž. přenesená",J96,0)</f>
        <v>0</v>
      </c>
      <c r="BI96" s="227">
        <f>IF(N96="nulová",J96,0)</f>
        <v>0</v>
      </c>
      <c r="BJ96" s="18" t="s">
        <v>78</v>
      </c>
      <c r="BK96" s="227">
        <f>ROUND(I96*H96,2)</f>
        <v>0</v>
      </c>
      <c r="BL96" s="18" t="s">
        <v>118</v>
      </c>
      <c r="BM96" s="226" t="s">
        <v>326</v>
      </c>
    </row>
    <row r="97" s="13" customFormat="1">
      <c r="A97" s="13"/>
      <c r="B97" s="228"/>
      <c r="C97" s="229"/>
      <c r="D97" s="230" t="s">
        <v>184</v>
      </c>
      <c r="E97" s="231" t="s">
        <v>19</v>
      </c>
      <c r="F97" s="232" t="s">
        <v>327</v>
      </c>
      <c r="G97" s="229"/>
      <c r="H97" s="233">
        <v>0.14499999999999999</v>
      </c>
      <c r="I97" s="234"/>
      <c r="J97" s="229"/>
      <c r="K97" s="229"/>
      <c r="L97" s="235"/>
      <c r="M97" s="236"/>
      <c r="N97" s="237"/>
      <c r="O97" s="237"/>
      <c r="P97" s="237"/>
      <c r="Q97" s="237"/>
      <c r="R97" s="237"/>
      <c r="S97" s="237"/>
      <c r="T97" s="238"/>
      <c r="U97" s="13"/>
      <c r="V97" s="13"/>
      <c r="W97" s="13"/>
      <c r="X97" s="13"/>
      <c r="Y97" s="13"/>
      <c r="Z97" s="13"/>
      <c r="AA97" s="13"/>
      <c r="AB97" s="13"/>
      <c r="AC97" s="13"/>
      <c r="AD97" s="13"/>
      <c r="AE97" s="13"/>
      <c r="AT97" s="239" t="s">
        <v>184</v>
      </c>
      <c r="AU97" s="239" t="s">
        <v>80</v>
      </c>
      <c r="AV97" s="13" t="s">
        <v>80</v>
      </c>
      <c r="AW97" s="13" t="s">
        <v>32</v>
      </c>
      <c r="AX97" s="13" t="s">
        <v>71</v>
      </c>
      <c r="AY97" s="239" t="s">
        <v>175</v>
      </c>
    </row>
    <row r="98" s="13" customFormat="1">
      <c r="A98" s="13"/>
      <c r="B98" s="228"/>
      <c r="C98" s="229"/>
      <c r="D98" s="230" t="s">
        <v>184</v>
      </c>
      <c r="E98" s="231" t="s">
        <v>19</v>
      </c>
      <c r="F98" s="232" t="s">
        <v>328</v>
      </c>
      <c r="G98" s="229"/>
      <c r="H98" s="233">
        <v>0.074999999999999997</v>
      </c>
      <c r="I98" s="234"/>
      <c r="J98" s="229"/>
      <c r="K98" s="229"/>
      <c r="L98" s="235"/>
      <c r="M98" s="236"/>
      <c r="N98" s="237"/>
      <c r="O98" s="237"/>
      <c r="P98" s="237"/>
      <c r="Q98" s="237"/>
      <c r="R98" s="237"/>
      <c r="S98" s="237"/>
      <c r="T98" s="238"/>
      <c r="U98" s="13"/>
      <c r="V98" s="13"/>
      <c r="W98" s="13"/>
      <c r="X98" s="13"/>
      <c r="Y98" s="13"/>
      <c r="Z98" s="13"/>
      <c r="AA98" s="13"/>
      <c r="AB98" s="13"/>
      <c r="AC98" s="13"/>
      <c r="AD98" s="13"/>
      <c r="AE98" s="13"/>
      <c r="AT98" s="239" t="s">
        <v>184</v>
      </c>
      <c r="AU98" s="239" t="s">
        <v>80</v>
      </c>
      <c r="AV98" s="13" t="s">
        <v>80</v>
      </c>
      <c r="AW98" s="13" t="s">
        <v>32</v>
      </c>
      <c r="AX98" s="13" t="s">
        <v>71</v>
      </c>
      <c r="AY98" s="239" t="s">
        <v>175</v>
      </c>
    </row>
    <row r="99" s="13" customFormat="1">
      <c r="A99" s="13"/>
      <c r="B99" s="228"/>
      <c r="C99" s="229"/>
      <c r="D99" s="230" t="s">
        <v>184</v>
      </c>
      <c r="E99" s="231" t="s">
        <v>19</v>
      </c>
      <c r="F99" s="232" t="s">
        <v>329</v>
      </c>
      <c r="G99" s="229"/>
      <c r="H99" s="233">
        <v>1.28</v>
      </c>
      <c r="I99" s="234"/>
      <c r="J99" s="229"/>
      <c r="K99" s="229"/>
      <c r="L99" s="235"/>
      <c r="M99" s="236"/>
      <c r="N99" s="237"/>
      <c r="O99" s="237"/>
      <c r="P99" s="237"/>
      <c r="Q99" s="237"/>
      <c r="R99" s="237"/>
      <c r="S99" s="237"/>
      <c r="T99" s="238"/>
      <c r="U99" s="13"/>
      <c r="V99" s="13"/>
      <c r="W99" s="13"/>
      <c r="X99" s="13"/>
      <c r="Y99" s="13"/>
      <c r="Z99" s="13"/>
      <c r="AA99" s="13"/>
      <c r="AB99" s="13"/>
      <c r="AC99" s="13"/>
      <c r="AD99" s="13"/>
      <c r="AE99" s="13"/>
      <c r="AT99" s="239" t="s">
        <v>184</v>
      </c>
      <c r="AU99" s="239" t="s">
        <v>80</v>
      </c>
      <c r="AV99" s="13" t="s">
        <v>80</v>
      </c>
      <c r="AW99" s="13" t="s">
        <v>32</v>
      </c>
      <c r="AX99" s="13" t="s">
        <v>71</v>
      </c>
      <c r="AY99" s="239" t="s">
        <v>175</v>
      </c>
    </row>
    <row r="100" s="13" customFormat="1">
      <c r="A100" s="13"/>
      <c r="B100" s="228"/>
      <c r="C100" s="229"/>
      <c r="D100" s="230" t="s">
        <v>184</v>
      </c>
      <c r="E100" s="231" t="s">
        <v>19</v>
      </c>
      <c r="F100" s="232" t="s">
        <v>330</v>
      </c>
      <c r="G100" s="229"/>
      <c r="H100" s="233">
        <v>0.58499999999999996</v>
      </c>
      <c r="I100" s="234"/>
      <c r="J100" s="229"/>
      <c r="K100" s="229"/>
      <c r="L100" s="235"/>
      <c r="M100" s="236"/>
      <c r="N100" s="237"/>
      <c r="O100" s="237"/>
      <c r="P100" s="237"/>
      <c r="Q100" s="237"/>
      <c r="R100" s="237"/>
      <c r="S100" s="237"/>
      <c r="T100" s="238"/>
      <c r="U100" s="13"/>
      <c r="V100" s="13"/>
      <c r="W100" s="13"/>
      <c r="X100" s="13"/>
      <c r="Y100" s="13"/>
      <c r="Z100" s="13"/>
      <c r="AA100" s="13"/>
      <c r="AB100" s="13"/>
      <c r="AC100" s="13"/>
      <c r="AD100" s="13"/>
      <c r="AE100" s="13"/>
      <c r="AT100" s="239" t="s">
        <v>184</v>
      </c>
      <c r="AU100" s="239" t="s">
        <v>80</v>
      </c>
      <c r="AV100" s="13" t="s">
        <v>80</v>
      </c>
      <c r="AW100" s="13" t="s">
        <v>32</v>
      </c>
      <c r="AX100" s="13" t="s">
        <v>71</v>
      </c>
      <c r="AY100" s="239" t="s">
        <v>175</v>
      </c>
    </row>
    <row r="101" s="13" customFormat="1">
      <c r="A101" s="13"/>
      <c r="B101" s="228"/>
      <c r="C101" s="229"/>
      <c r="D101" s="230" t="s">
        <v>184</v>
      </c>
      <c r="E101" s="231" t="s">
        <v>19</v>
      </c>
      <c r="F101" s="232" t="s">
        <v>331</v>
      </c>
      <c r="G101" s="229"/>
      <c r="H101" s="233">
        <v>0.57499999999999996</v>
      </c>
      <c r="I101" s="234"/>
      <c r="J101" s="229"/>
      <c r="K101" s="229"/>
      <c r="L101" s="235"/>
      <c r="M101" s="236"/>
      <c r="N101" s="237"/>
      <c r="O101" s="237"/>
      <c r="P101" s="237"/>
      <c r="Q101" s="237"/>
      <c r="R101" s="237"/>
      <c r="S101" s="237"/>
      <c r="T101" s="238"/>
      <c r="U101" s="13"/>
      <c r="V101" s="13"/>
      <c r="W101" s="13"/>
      <c r="X101" s="13"/>
      <c r="Y101" s="13"/>
      <c r="Z101" s="13"/>
      <c r="AA101" s="13"/>
      <c r="AB101" s="13"/>
      <c r="AC101" s="13"/>
      <c r="AD101" s="13"/>
      <c r="AE101" s="13"/>
      <c r="AT101" s="239" t="s">
        <v>184</v>
      </c>
      <c r="AU101" s="239" t="s">
        <v>80</v>
      </c>
      <c r="AV101" s="13" t="s">
        <v>80</v>
      </c>
      <c r="AW101" s="13" t="s">
        <v>32</v>
      </c>
      <c r="AX101" s="13" t="s">
        <v>71</v>
      </c>
      <c r="AY101" s="239" t="s">
        <v>175</v>
      </c>
    </row>
    <row r="102" s="13" customFormat="1">
      <c r="A102" s="13"/>
      <c r="B102" s="228"/>
      <c r="C102" s="229"/>
      <c r="D102" s="230" t="s">
        <v>184</v>
      </c>
      <c r="E102" s="231" t="s">
        <v>19</v>
      </c>
      <c r="F102" s="232" t="s">
        <v>332</v>
      </c>
      <c r="G102" s="229"/>
      <c r="H102" s="233">
        <v>0.72499999999999998</v>
      </c>
      <c r="I102" s="234"/>
      <c r="J102" s="229"/>
      <c r="K102" s="229"/>
      <c r="L102" s="235"/>
      <c r="M102" s="236"/>
      <c r="N102" s="237"/>
      <c r="O102" s="237"/>
      <c r="P102" s="237"/>
      <c r="Q102" s="237"/>
      <c r="R102" s="237"/>
      <c r="S102" s="237"/>
      <c r="T102" s="238"/>
      <c r="U102" s="13"/>
      <c r="V102" s="13"/>
      <c r="W102" s="13"/>
      <c r="X102" s="13"/>
      <c r="Y102" s="13"/>
      <c r="Z102" s="13"/>
      <c r="AA102" s="13"/>
      <c r="AB102" s="13"/>
      <c r="AC102" s="13"/>
      <c r="AD102" s="13"/>
      <c r="AE102" s="13"/>
      <c r="AT102" s="239" t="s">
        <v>184</v>
      </c>
      <c r="AU102" s="239" t="s">
        <v>80</v>
      </c>
      <c r="AV102" s="13" t="s">
        <v>80</v>
      </c>
      <c r="AW102" s="13" t="s">
        <v>32</v>
      </c>
      <c r="AX102" s="13" t="s">
        <v>71</v>
      </c>
      <c r="AY102" s="239" t="s">
        <v>175</v>
      </c>
    </row>
    <row r="103" s="14" customFormat="1">
      <c r="A103" s="14"/>
      <c r="B103" s="240"/>
      <c r="C103" s="241"/>
      <c r="D103" s="230" t="s">
        <v>184</v>
      </c>
      <c r="E103" s="242" t="s">
        <v>19</v>
      </c>
      <c r="F103" s="243" t="s">
        <v>190</v>
      </c>
      <c r="G103" s="241"/>
      <c r="H103" s="244">
        <v>3.3849999999999998</v>
      </c>
      <c r="I103" s="245"/>
      <c r="J103" s="241"/>
      <c r="K103" s="241"/>
      <c r="L103" s="246"/>
      <c r="M103" s="247"/>
      <c r="N103" s="248"/>
      <c r="O103" s="248"/>
      <c r="P103" s="248"/>
      <c r="Q103" s="248"/>
      <c r="R103" s="248"/>
      <c r="S103" s="248"/>
      <c r="T103" s="249"/>
      <c r="U103" s="14"/>
      <c r="V103" s="14"/>
      <c r="W103" s="14"/>
      <c r="X103" s="14"/>
      <c r="Y103" s="14"/>
      <c r="Z103" s="14"/>
      <c r="AA103" s="14"/>
      <c r="AB103" s="14"/>
      <c r="AC103" s="14"/>
      <c r="AD103" s="14"/>
      <c r="AE103" s="14"/>
      <c r="AT103" s="250" t="s">
        <v>184</v>
      </c>
      <c r="AU103" s="250" t="s">
        <v>80</v>
      </c>
      <c r="AV103" s="14" t="s">
        <v>118</v>
      </c>
      <c r="AW103" s="14" t="s">
        <v>32</v>
      </c>
      <c r="AX103" s="14" t="s">
        <v>78</v>
      </c>
      <c r="AY103" s="250" t="s">
        <v>175</v>
      </c>
    </row>
    <row r="104" s="2" customFormat="1" ht="37.8" customHeight="1">
      <c r="A104" s="39"/>
      <c r="B104" s="40"/>
      <c r="C104" s="215" t="s">
        <v>80</v>
      </c>
      <c r="D104" s="215" t="s">
        <v>178</v>
      </c>
      <c r="E104" s="216" t="s">
        <v>333</v>
      </c>
      <c r="F104" s="217" t="s">
        <v>334</v>
      </c>
      <c r="G104" s="218" t="s">
        <v>212</v>
      </c>
      <c r="H104" s="219">
        <v>1600</v>
      </c>
      <c r="I104" s="220"/>
      <c r="J104" s="221">
        <f>ROUND(I104*H104,2)</f>
        <v>0</v>
      </c>
      <c r="K104" s="217" t="s">
        <v>182</v>
      </c>
      <c r="L104" s="45"/>
      <c r="M104" s="222" t="s">
        <v>19</v>
      </c>
      <c r="N104" s="223" t="s">
        <v>42</v>
      </c>
      <c r="O104" s="85"/>
      <c r="P104" s="224">
        <f>O104*H104</f>
        <v>0</v>
      </c>
      <c r="Q104" s="224">
        <v>0</v>
      </c>
      <c r="R104" s="224">
        <f>Q104*H104</f>
        <v>0</v>
      </c>
      <c r="S104" s="224">
        <v>0</v>
      </c>
      <c r="T104" s="225">
        <f>S104*H104</f>
        <v>0</v>
      </c>
      <c r="U104" s="39"/>
      <c r="V104" s="39"/>
      <c r="W104" s="39"/>
      <c r="X104" s="39"/>
      <c r="Y104" s="39"/>
      <c r="Z104" s="39"/>
      <c r="AA104" s="39"/>
      <c r="AB104" s="39"/>
      <c r="AC104" s="39"/>
      <c r="AD104" s="39"/>
      <c r="AE104" s="39"/>
      <c r="AR104" s="226" t="s">
        <v>118</v>
      </c>
      <c r="AT104" s="226" t="s">
        <v>178</v>
      </c>
      <c r="AU104" s="226" t="s">
        <v>80</v>
      </c>
      <c r="AY104" s="18" t="s">
        <v>175</v>
      </c>
      <c r="BE104" s="227">
        <f>IF(N104="základní",J104,0)</f>
        <v>0</v>
      </c>
      <c r="BF104" s="227">
        <f>IF(N104="snížená",J104,0)</f>
        <v>0</v>
      </c>
      <c r="BG104" s="227">
        <f>IF(N104="zákl. přenesená",J104,0)</f>
        <v>0</v>
      </c>
      <c r="BH104" s="227">
        <f>IF(N104="sníž. přenesená",J104,0)</f>
        <v>0</v>
      </c>
      <c r="BI104" s="227">
        <f>IF(N104="nulová",J104,0)</f>
        <v>0</v>
      </c>
      <c r="BJ104" s="18" t="s">
        <v>78</v>
      </c>
      <c r="BK104" s="227">
        <f>ROUND(I104*H104,2)</f>
        <v>0</v>
      </c>
      <c r="BL104" s="18" t="s">
        <v>118</v>
      </c>
      <c r="BM104" s="226" t="s">
        <v>335</v>
      </c>
    </row>
    <row r="105" s="15" customFormat="1">
      <c r="A105" s="15"/>
      <c r="B105" s="261"/>
      <c r="C105" s="262"/>
      <c r="D105" s="230" t="s">
        <v>184</v>
      </c>
      <c r="E105" s="263" t="s">
        <v>19</v>
      </c>
      <c r="F105" s="264" t="s">
        <v>336</v>
      </c>
      <c r="G105" s="262"/>
      <c r="H105" s="263" t="s">
        <v>19</v>
      </c>
      <c r="I105" s="265"/>
      <c r="J105" s="262"/>
      <c r="K105" s="262"/>
      <c r="L105" s="266"/>
      <c r="M105" s="267"/>
      <c r="N105" s="268"/>
      <c r="O105" s="268"/>
      <c r="P105" s="268"/>
      <c r="Q105" s="268"/>
      <c r="R105" s="268"/>
      <c r="S105" s="268"/>
      <c r="T105" s="269"/>
      <c r="U105" s="15"/>
      <c r="V105" s="15"/>
      <c r="W105" s="15"/>
      <c r="X105" s="15"/>
      <c r="Y105" s="15"/>
      <c r="Z105" s="15"/>
      <c r="AA105" s="15"/>
      <c r="AB105" s="15"/>
      <c r="AC105" s="15"/>
      <c r="AD105" s="15"/>
      <c r="AE105" s="15"/>
      <c r="AT105" s="270" t="s">
        <v>184</v>
      </c>
      <c r="AU105" s="270" t="s">
        <v>80</v>
      </c>
      <c r="AV105" s="15" t="s">
        <v>78</v>
      </c>
      <c r="AW105" s="15" t="s">
        <v>32</v>
      </c>
      <c r="AX105" s="15" t="s">
        <v>71</v>
      </c>
      <c r="AY105" s="270" t="s">
        <v>175</v>
      </c>
    </row>
    <row r="106" s="13" customFormat="1">
      <c r="A106" s="13"/>
      <c r="B106" s="228"/>
      <c r="C106" s="229"/>
      <c r="D106" s="230" t="s">
        <v>184</v>
      </c>
      <c r="E106" s="231" t="s">
        <v>19</v>
      </c>
      <c r="F106" s="232" t="s">
        <v>337</v>
      </c>
      <c r="G106" s="229"/>
      <c r="H106" s="233">
        <v>360</v>
      </c>
      <c r="I106" s="234"/>
      <c r="J106" s="229"/>
      <c r="K106" s="229"/>
      <c r="L106" s="235"/>
      <c r="M106" s="236"/>
      <c r="N106" s="237"/>
      <c r="O106" s="237"/>
      <c r="P106" s="237"/>
      <c r="Q106" s="237"/>
      <c r="R106" s="237"/>
      <c r="S106" s="237"/>
      <c r="T106" s="238"/>
      <c r="U106" s="13"/>
      <c r="V106" s="13"/>
      <c r="W106" s="13"/>
      <c r="X106" s="13"/>
      <c r="Y106" s="13"/>
      <c r="Z106" s="13"/>
      <c r="AA106" s="13"/>
      <c r="AB106" s="13"/>
      <c r="AC106" s="13"/>
      <c r="AD106" s="13"/>
      <c r="AE106" s="13"/>
      <c r="AT106" s="239" t="s">
        <v>184</v>
      </c>
      <c r="AU106" s="239" t="s">
        <v>80</v>
      </c>
      <c r="AV106" s="13" t="s">
        <v>80</v>
      </c>
      <c r="AW106" s="13" t="s">
        <v>32</v>
      </c>
      <c r="AX106" s="13" t="s">
        <v>71</v>
      </c>
      <c r="AY106" s="239" t="s">
        <v>175</v>
      </c>
    </row>
    <row r="107" s="15" customFormat="1">
      <c r="A107" s="15"/>
      <c r="B107" s="261"/>
      <c r="C107" s="262"/>
      <c r="D107" s="230" t="s">
        <v>184</v>
      </c>
      <c r="E107" s="263" t="s">
        <v>19</v>
      </c>
      <c r="F107" s="264" t="s">
        <v>338</v>
      </c>
      <c r="G107" s="262"/>
      <c r="H107" s="263" t="s">
        <v>19</v>
      </c>
      <c r="I107" s="265"/>
      <c r="J107" s="262"/>
      <c r="K107" s="262"/>
      <c r="L107" s="266"/>
      <c r="M107" s="267"/>
      <c r="N107" s="268"/>
      <c r="O107" s="268"/>
      <c r="P107" s="268"/>
      <c r="Q107" s="268"/>
      <c r="R107" s="268"/>
      <c r="S107" s="268"/>
      <c r="T107" s="269"/>
      <c r="U107" s="15"/>
      <c r="V107" s="15"/>
      <c r="W107" s="15"/>
      <c r="X107" s="15"/>
      <c r="Y107" s="15"/>
      <c r="Z107" s="15"/>
      <c r="AA107" s="15"/>
      <c r="AB107" s="15"/>
      <c r="AC107" s="15"/>
      <c r="AD107" s="15"/>
      <c r="AE107" s="15"/>
      <c r="AT107" s="270" t="s">
        <v>184</v>
      </c>
      <c r="AU107" s="270" t="s">
        <v>80</v>
      </c>
      <c r="AV107" s="15" t="s">
        <v>78</v>
      </c>
      <c r="AW107" s="15" t="s">
        <v>32</v>
      </c>
      <c r="AX107" s="15" t="s">
        <v>71</v>
      </c>
      <c r="AY107" s="270" t="s">
        <v>175</v>
      </c>
    </row>
    <row r="108" s="13" customFormat="1">
      <c r="A108" s="13"/>
      <c r="B108" s="228"/>
      <c r="C108" s="229"/>
      <c r="D108" s="230" t="s">
        <v>184</v>
      </c>
      <c r="E108" s="231" t="s">
        <v>19</v>
      </c>
      <c r="F108" s="232" t="s">
        <v>339</v>
      </c>
      <c r="G108" s="229"/>
      <c r="H108" s="233">
        <v>910</v>
      </c>
      <c r="I108" s="234"/>
      <c r="J108" s="229"/>
      <c r="K108" s="229"/>
      <c r="L108" s="235"/>
      <c r="M108" s="236"/>
      <c r="N108" s="237"/>
      <c r="O108" s="237"/>
      <c r="P108" s="237"/>
      <c r="Q108" s="237"/>
      <c r="R108" s="237"/>
      <c r="S108" s="237"/>
      <c r="T108" s="238"/>
      <c r="U108" s="13"/>
      <c r="V108" s="13"/>
      <c r="W108" s="13"/>
      <c r="X108" s="13"/>
      <c r="Y108" s="13"/>
      <c r="Z108" s="13"/>
      <c r="AA108" s="13"/>
      <c r="AB108" s="13"/>
      <c r="AC108" s="13"/>
      <c r="AD108" s="13"/>
      <c r="AE108" s="13"/>
      <c r="AT108" s="239" t="s">
        <v>184</v>
      </c>
      <c r="AU108" s="239" t="s">
        <v>80</v>
      </c>
      <c r="AV108" s="13" t="s">
        <v>80</v>
      </c>
      <c r="AW108" s="13" t="s">
        <v>32</v>
      </c>
      <c r="AX108" s="13" t="s">
        <v>71</v>
      </c>
      <c r="AY108" s="239" t="s">
        <v>175</v>
      </c>
    </row>
    <row r="109" s="15" customFormat="1">
      <c r="A109" s="15"/>
      <c r="B109" s="261"/>
      <c r="C109" s="262"/>
      <c r="D109" s="230" t="s">
        <v>184</v>
      </c>
      <c r="E109" s="263" t="s">
        <v>19</v>
      </c>
      <c r="F109" s="264" t="s">
        <v>340</v>
      </c>
      <c r="G109" s="262"/>
      <c r="H109" s="263" t="s">
        <v>19</v>
      </c>
      <c r="I109" s="265"/>
      <c r="J109" s="262"/>
      <c r="K109" s="262"/>
      <c r="L109" s="266"/>
      <c r="M109" s="267"/>
      <c r="N109" s="268"/>
      <c r="O109" s="268"/>
      <c r="P109" s="268"/>
      <c r="Q109" s="268"/>
      <c r="R109" s="268"/>
      <c r="S109" s="268"/>
      <c r="T109" s="269"/>
      <c r="U109" s="15"/>
      <c r="V109" s="15"/>
      <c r="W109" s="15"/>
      <c r="X109" s="15"/>
      <c r="Y109" s="15"/>
      <c r="Z109" s="15"/>
      <c r="AA109" s="15"/>
      <c r="AB109" s="15"/>
      <c r="AC109" s="15"/>
      <c r="AD109" s="15"/>
      <c r="AE109" s="15"/>
      <c r="AT109" s="270" t="s">
        <v>184</v>
      </c>
      <c r="AU109" s="270" t="s">
        <v>80</v>
      </c>
      <c r="AV109" s="15" t="s">
        <v>78</v>
      </c>
      <c r="AW109" s="15" t="s">
        <v>32</v>
      </c>
      <c r="AX109" s="15" t="s">
        <v>71</v>
      </c>
      <c r="AY109" s="270" t="s">
        <v>175</v>
      </c>
    </row>
    <row r="110" s="13" customFormat="1">
      <c r="A110" s="13"/>
      <c r="B110" s="228"/>
      <c r="C110" s="229"/>
      <c r="D110" s="230" t="s">
        <v>184</v>
      </c>
      <c r="E110" s="231" t="s">
        <v>19</v>
      </c>
      <c r="F110" s="232" t="s">
        <v>341</v>
      </c>
      <c r="G110" s="229"/>
      <c r="H110" s="233">
        <v>330</v>
      </c>
      <c r="I110" s="234"/>
      <c r="J110" s="229"/>
      <c r="K110" s="229"/>
      <c r="L110" s="235"/>
      <c r="M110" s="236"/>
      <c r="N110" s="237"/>
      <c r="O110" s="237"/>
      <c r="P110" s="237"/>
      <c r="Q110" s="237"/>
      <c r="R110" s="237"/>
      <c r="S110" s="237"/>
      <c r="T110" s="238"/>
      <c r="U110" s="13"/>
      <c r="V110" s="13"/>
      <c r="W110" s="13"/>
      <c r="X110" s="13"/>
      <c r="Y110" s="13"/>
      <c r="Z110" s="13"/>
      <c r="AA110" s="13"/>
      <c r="AB110" s="13"/>
      <c r="AC110" s="13"/>
      <c r="AD110" s="13"/>
      <c r="AE110" s="13"/>
      <c r="AT110" s="239" t="s">
        <v>184</v>
      </c>
      <c r="AU110" s="239" t="s">
        <v>80</v>
      </c>
      <c r="AV110" s="13" t="s">
        <v>80</v>
      </c>
      <c r="AW110" s="13" t="s">
        <v>32</v>
      </c>
      <c r="AX110" s="13" t="s">
        <v>71</v>
      </c>
      <c r="AY110" s="239" t="s">
        <v>175</v>
      </c>
    </row>
    <row r="111" s="14" customFormat="1">
      <c r="A111" s="14"/>
      <c r="B111" s="240"/>
      <c r="C111" s="241"/>
      <c r="D111" s="230" t="s">
        <v>184</v>
      </c>
      <c r="E111" s="242" t="s">
        <v>19</v>
      </c>
      <c r="F111" s="243" t="s">
        <v>190</v>
      </c>
      <c r="G111" s="241"/>
      <c r="H111" s="244">
        <v>1600</v>
      </c>
      <c r="I111" s="245"/>
      <c r="J111" s="241"/>
      <c r="K111" s="241"/>
      <c r="L111" s="246"/>
      <c r="M111" s="247"/>
      <c r="N111" s="248"/>
      <c r="O111" s="248"/>
      <c r="P111" s="248"/>
      <c r="Q111" s="248"/>
      <c r="R111" s="248"/>
      <c r="S111" s="248"/>
      <c r="T111" s="249"/>
      <c r="U111" s="14"/>
      <c r="V111" s="14"/>
      <c r="W111" s="14"/>
      <c r="X111" s="14"/>
      <c r="Y111" s="14"/>
      <c r="Z111" s="14"/>
      <c r="AA111" s="14"/>
      <c r="AB111" s="14"/>
      <c r="AC111" s="14"/>
      <c r="AD111" s="14"/>
      <c r="AE111" s="14"/>
      <c r="AT111" s="250" t="s">
        <v>184</v>
      </c>
      <c r="AU111" s="250" t="s">
        <v>80</v>
      </c>
      <c r="AV111" s="14" t="s">
        <v>118</v>
      </c>
      <c r="AW111" s="14" t="s">
        <v>32</v>
      </c>
      <c r="AX111" s="14" t="s">
        <v>78</v>
      </c>
      <c r="AY111" s="250" t="s">
        <v>175</v>
      </c>
    </row>
    <row r="112" s="2" customFormat="1" ht="37.8" customHeight="1">
      <c r="A112" s="39"/>
      <c r="B112" s="40"/>
      <c r="C112" s="215" t="s">
        <v>176</v>
      </c>
      <c r="D112" s="215" t="s">
        <v>178</v>
      </c>
      <c r="E112" s="216" t="s">
        <v>342</v>
      </c>
      <c r="F112" s="217" t="s">
        <v>343</v>
      </c>
      <c r="G112" s="218" t="s">
        <v>212</v>
      </c>
      <c r="H112" s="219">
        <v>70</v>
      </c>
      <c r="I112" s="220"/>
      <c r="J112" s="221">
        <f>ROUND(I112*H112,2)</f>
        <v>0</v>
      </c>
      <c r="K112" s="217" t="s">
        <v>182</v>
      </c>
      <c r="L112" s="45"/>
      <c r="M112" s="222" t="s">
        <v>19</v>
      </c>
      <c r="N112" s="223" t="s">
        <v>42</v>
      </c>
      <c r="O112" s="85"/>
      <c r="P112" s="224">
        <f>O112*H112</f>
        <v>0</v>
      </c>
      <c r="Q112" s="224">
        <v>0</v>
      </c>
      <c r="R112" s="224">
        <f>Q112*H112</f>
        <v>0</v>
      </c>
      <c r="S112" s="224">
        <v>0</v>
      </c>
      <c r="T112" s="225">
        <f>S112*H112</f>
        <v>0</v>
      </c>
      <c r="U112" s="39"/>
      <c r="V112" s="39"/>
      <c r="W112" s="39"/>
      <c r="X112" s="39"/>
      <c r="Y112" s="39"/>
      <c r="Z112" s="39"/>
      <c r="AA112" s="39"/>
      <c r="AB112" s="39"/>
      <c r="AC112" s="39"/>
      <c r="AD112" s="39"/>
      <c r="AE112" s="39"/>
      <c r="AR112" s="226" t="s">
        <v>118</v>
      </c>
      <c r="AT112" s="226" t="s">
        <v>178</v>
      </c>
      <c r="AU112" s="226" t="s">
        <v>80</v>
      </c>
      <c r="AY112" s="18" t="s">
        <v>175</v>
      </c>
      <c r="BE112" s="227">
        <f>IF(N112="základní",J112,0)</f>
        <v>0</v>
      </c>
      <c r="BF112" s="227">
        <f>IF(N112="snížená",J112,0)</f>
        <v>0</v>
      </c>
      <c r="BG112" s="227">
        <f>IF(N112="zákl. přenesená",J112,0)</f>
        <v>0</v>
      </c>
      <c r="BH112" s="227">
        <f>IF(N112="sníž. přenesená",J112,0)</f>
        <v>0</v>
      </c>
      <c r="BI112" s="227">
        <f>IF(N112="nulová",J112,0)</f>
        <v>0</v>
      </c>
      <c r="BJ112" s="18" t="s">
        <v>78</v>
      </c>
      <c r="BK112" s="227">
        <f>ROUND(I112*H112,2)</f>
        <v>0</v>
      </c>
      <c r="BL112" s="18" t="s">
        <v>118</v>
      </c>
      <c r="BM112" s="226" t="s">
        <v>344</v>
      </c>
    </row>
    <row r="113" s="15" customFormat="1">
      <c r="A113" s="15"/>
      <c r="B113" s="261"/>
      <c r="C113" s="262"/>
      <c r="D113" s="230" t="s">
        <v>184</v>
      </c>
      <c r="E113" s="263" t="s">
        <v>19</v>
      </c>
      <c r="F113" s="264" t="s">
        <v>345</v>
      </c>
      <c r="G113" s="262"/>
      <c r="H113" s="263" t="s">
        <v>19</v>
      </c>
      <c r="I113" s="265"/>
      <c r="J113" s="262"/>
      <c r="K113" s="262"/>
      <c r="L113" s="266"/>
      <c r="M113" s="267"/>
      <c r="N113" s="268"/>
      <c r="O113" s="268"/>
      <c r="P113" s="268"/>
      <c r="Q113" s="268"/>
      <c r="R113" s="268"/>
      <c r="S113" s="268"/>
      <c r="T113" s="269"/>
      <c r="U113" s="15"/>
      <c r="V113" s="15"/>
      <c r="W113" s="15"/>
      <c r="X113" s="15"/>
      <c r="Y113" s="15"/>
      <c r="Z113" s="15"/>
      <c r="AA113" s="15"/>
      <c r="AB113" s="15"/>
      <c r="AC113" s="15"/>
      <c r="AD113" s="15"/>
      <c r="AE113" s="15"/>
      <c r="AT113" s="270" t="s">
        <v>184</v>
      </c>
      <c r="AU113" s="270" t="s">
        <v>80</v>
      </c>
      <c r="AV113" s="15" t="s">
        <v>78</v>
      </c>
      <c r="AW113" s="15" t="s">
        <v>32</v>
      </c>
      <c r="AX113" s="15" t="s">
        <v>71</v>
      </c>
      <c r="AY113" s="270" t="s">
        <v>175</v>
      </c>
    </row>
    <row r="114" s="13" customFormat="1">
      <c r="A114" s="13"/>
      <c r="B114" s="228"/>
      <c r="C114" s="229"/>
      <c r="D114" s="230" t="s">
        <v>184</v>
      </c>
      <c r="E114" s="231" t="s">
        <v>19</v>
      </c>
      <c r="F114" s="232" t="s">
        <v>346</v>
      </c>
      <c r="G114" s="229"/>
      <c r="H114" s="233">
        <v>70</v>
      </c>
      <c r="I114" s="234"/>
      <c r="J114" s="229"/>
      <c r="K114" s="229"/>
      <c r="L114" s="235"/>
      <c r="M114" s="236"/>
      <c r="N114" s="237"/>
      <c r="O114" s="237"/>
      <c r="P114" s="237"/>
      <c r="Q114" s="237"/>
      <c r="R114" s="237"/>
      <c r="S114" s="237"/>
      <c r="T114" s="238"/>
      <c r="U114" s="13"/>
      <c r="V114" s="13"/>
      <c r="W114" s="13"/>
      <c r="X114" s="13"/>
      <c r="Y114" s="13"/>
      <c r="Z114" s="13"/>
      <c r="AA114" s="13"/>
      <c r="AB114" s="13"/>
      <c r="AC114" s="13"/>
      <c r="AD114" s="13"/>
      <c r="AE114" s="13"/>
      <c r="AT114" s="239" t="s">
        <v>184</v>
      </c>
      <c r="AU114" s="239" t="s">
        <v>80</v>
      </c>
      <c r="AV114" s="13" t="s">
        <v>80</v>
      </c>
      <c r="AW114" s="13" t="s">
        <v>32</v>
      </c>
      <c r="AX114" s="13" t="s">
        <v>78</v>
      </c>
      <c r="AY114" s="239" t="s">
        <v>175</v>
      </c>
    </row>
    <row r="115" s="2" customFormat="1" ht="37.8" customHeight="1">
      <c r="A115" s="39"/>
      <c r="B115" s="40"/>
      <c r="C115" s="215" t="s">
        <v>123</v>
      </c>
      <c r="D115" s="215" t="s">
        <v>178</v>
      </c>
      <c r="E115" s="216" t="s">
        <v>210</v>
      </c>
      <c r="F115" s="217" t="s">
        <v>211</v>
      </c>
      <c r="G115" s="218" t="s">
        <v>212</v>
      </c>
      <c r="H115" s="219">
        <v>300</v>
      </c>
      <c r="I115" s="220"/>
      <c r="J115" s="221">
        <f>ROUND(I115*H115,2)</f>
        <v>0</v>
      </c>
      <c r="K115" s="217" t="s">
        <v>182</v>
      </c>
      <c r="L115" s="45"/>
      <c r="M115" s="222" t="s">
        <v>19</v>
      </c>
      <c r="N115" s="223" t="s">
        <v>42</v>
      </c>
      <c r="O115" s="85"/>
      <c r="P115" s="224">
        <f>O115*H115</f>
        <v>0</v>
      </c>
      <c r="Q115" s="224">
        <v>0</v>
      </c>
      <c r="R115" s="224">
        <f>Q115*H115</f>
        <v>0</v>
      </c>
      <c r="S115" s="224">
        <v>0</v>
      </c>
      <c r="T115" s="225">
        <f>S115*H115</f>
        <v>0</v>
      </c>
      <c r="U115" s="39"/>
      <c r="V115" s="39"/>
      <c r="W115" s="39"/>
      <c r="X115" s="39"/>
      <c r="Y115" s="39"/>
      <c r="Z115" s="39"/>
      <c r="AA115" s="39"/>
      <c r="AB115" s="39"/>
      <c r="AC115" s="39"/>
      <c r="AD115" s="39"/>
      <c r="AE115" s="39"/>
      <c r="AR115" s="226" t="s">
        <v>118</v>
      </c>
      <c r="AT115" s="226" t="s">
        <v>178</v>
      </c>
      <c r="AU115" s="226" t="s">
        <v>80</v>
      </c>
      <c r="AY115" s="18" t="s">
        <v>175</v>
      </c>
      <c r="BE115" s="227">
        <f>IF(N115="základní",J115,0)</f>
        <v>0</v>
      </c>
      <c r="BF115" s="227">
        <f>IF(N115="snížená",J115,0)</f>
        <v>0</v>
      </c>
      <c r="BG115" s="227">
        <f>IF(N115="zákl. přenesená",J115,0)</f>
        <v>0</v>
      </c>
      <c r="BH115" s="227">
        <f>IF(N115="sníž. přenesená",J115,0)</f>
        <v>0</v>
      </c>
      <c r="BI115" s="227">
        <f>IF(N115="nulová",J115,0)</f>
        <v>0</v>
      </c>
      <c r="BJ115" s="18" t="s">
        <v>78</v>
      </c>
      <c r="BK115" s="227">
        <f>ROUND(I115*H115,2)</f>
        <v>0</v>
      </c>
      <c r="BL115" s="18" t="s">
        <v>118</v>
      </c>
      <c r="BM115" s="226" t="s">
        <v>347</v>
      </c>
    </row>
    <row r="116" s="13" customFormat="1">
      <c r="A116" s="13"/>
      <c r="B116" s="228"/>
      <c r="C116" s="229"/>
      <c r="D116" s="230" t="s">
        <v>184</v>
      </c>
      <c r="E116" s="231" t="s">
        <v>19</v>
      </c>
      <c r="F116" s="232" t="s">
        <v>348</v>
      </c>
      <c r="G116" s="229"/>
      <c r="H116" s="233">
        <v>300</v>
      </c>
      <c r="I116" s="234"/>
      <c r="J116" s="229"/>
      <c r="K116" s="229"/>
      <c r="L116" s="235"/>
      <c r="M116" s="236"/>
      <c r="N116" s="237"/>
      <c r="O116" s="237"/>
      <c r="P116" s="237"/>
      <c r="Q116" s="237"/>
      <c r="R116" s="237"/>
      <c r="S116" s="237"/>
      <c r="T116" s="238"/>
      <c r="U116" s="13"/>
      <c r="V116" s="13"/>
      <c r="W116" s="13"/>
      <c r="X116" s="13"/>
      <c r="Y116" s="13"/>
      <c r="Z116" s="13"/>
      <c r="AA116" s="13"/>
      <c r="AB116" s="13"/>
      <c r="AC116" s="13"/>
      <c r="AD116" s="13"/>
      <c r="AE116" s="13"/>
      <c r="AT116" s="239" t="s">
        <v>184</v>
      </c>
      <c r="AU116" s="239" t="s">
        <v>80</v>
      </c>
      <c r="AV116" s="13" t="s">
        <v>80</v>
      </c>
      <c r="AW116" s="13" t="s">
        <v>32</v>
      </c>
      <c r="AX116" s="13" t="s">
        <v>78</v>
      </c>
      <c r="AY116" s="239" t="s">
        <v>175</v>
      </c>
    </row>
    <row r="117" s="2" customFormat="1" ht="37.8" customHeight="1">
      <c r="A117" s="39"/>
      <c r="B117" s="40"/>
      <c r="C117" s="215" t="s">
        <v>143</v>
      </c>
      <c r="D117" s="215" t="s">
        <v>178</v>
      </c>
      <c r="E117" s="216" t="s">
        <v>349</v>
      </c>
      <c r="F117" s="217" t="s">
        <v>350</v>
      </c>
      <c r="G117" s="218" t="s">
        <v>212</v>
      </c>
      <c r="H117" s="219">
        <v>390</v>
      </c>
      <c r="I117" s="220"/>
      <c r="J117" s="221">
        <f>ROUND(I117*H117,2)</f>
        <v>0</v>
      </c>
      <c r="K117" s="217" t="s">
        <v>182</v>
      </c>
      <c r="L117" s="45"/>
      <c r="M117" s="222" t="s">
        <v>19</v>
      </c>
      <c r="N117" s="223" t="s">
        <v>42</v>
      </c>
      <c r="O117" s="85"/>
      <c r="P117" s="224">
        <f>O117*H117</f>
        <v>0</v>
      </c>
      <c r="Q117" s="224">
        <v>0</v>
      </c>
      <c r="R117" s="224">
        <f>Q117*H117</f>
        <v>0</v>
      </c>
      <c r="S117" s="224">
        <v>0</v>
      </c>
      <c r="T117" s="225">
        <f>S117*H117</f>
        <v>0</v>
      </c>
      <c r="U117" s="39"/>
      <c r="V117" s="39"/>
      <c r="W117" s="39"/>
      <c r="X117" s="39"/>
      <c r="Y117" s="39"/>
      <c r="Z117" s="39"/>
      <c r="AA117" s="39"/>
      <c r="AB117" s="39"/>
      <c r="AC117" s="39"/>
      <c r="AD117" s="39"/>
      <c r="AE117" s="39"/>
      <c r="AR117" s="226" t="s">
        <v>118</v>
      </c>
      <c r="AT117" s="226" t="s">
        <v>178</v>
      </c>
      <c r="AU117" s="226" t="s">
        <v>80</v>
      </c>
      <c r="AY117" s="18" t="s">
        <v>175</v>
      </c>
      <c r="BE117" s="227">
        <f>IF(N117="základní",J117,0)</f>
        <v>0</v>
      </c>
      <c r="BF117" s="227">
        <f>IF(N117="snížená",J117,0)</f>
        <v>0</v>
      </c>
      <c r="BG117" s="227">
        <f>IF(N117="zákl. přenesená",J117,0)</f>
        <v>0</v>
      </c>
      <c r="BH117" s="227">
        <f>IF(N117="sníž. přenesená",J117,0)</f>
        <v>0</v>
      </c>
      <c r="BI117" s="227">
        <f>IF(N117="nulová",J117,0)</f>
        <v>0</v>
      </c>
      <c r="BJ117" s="18" t="s">
        <v>78</v>
      </c>
      <c r="BK117" s="227">
        <f>ROUND(I117*H117,2)</f>
        <v>0</v>
      </c>
      <c r="BL117" s="18" t="s">
        <v>118</v>
      </c>
      <c r="BM117" s="226" t="s">
        <v>351</v>
      </c>
    </row>
    <row r="118" s="13" customFormat="1">
      <c r="A118" s="13"/>
      <c r="B118" s="228"/>
      <c r="C118" s="229"/>
      <c r="D118" s="230" t="s">
        <v>184</v>
      </c>
      <c r="E118" s="231" t="s">
        <v>19</v>
      </c>
      <c r="F118" s="232" t="s">
        <v>352</v>
      </c>
      <c r="G118" s="229"/>
      <c r="H118" s="233">
        <v>120</v>
      </c>
      <c r="I118" s="234"/>
      <c r="J118" s="229"/>
      <c r="K118" s="229"/>
      <c r="L118" s="235"/>
      <c r="M118" s="236"/>
      <c r="N118" s="237"/>
      <c r="O118" s="237"/>
      <c r="P118" s="237"/>
      <c r="Q118" s="237"/>
      <c r="R118" s="237"/>
      <c r="S118" s="237"/>
      <c r="T118" s="238"/>
      <c r="U118" s="13"/>
      <c r="V118" s="13"/>
      <c r="W118" s="13"/>
      <c r="X118" s="13"/>
      <c r="Y118" s="13"/>
      <c r="Z118" s="13"/>
      <c r="AA118" s="13"/>
      <c r="AB118" s="13"/>
      <c r="AC118" s="13"/>
      <c r="AD118" s="13"/>
      <c r="AE118" s="13"/>
      <c r="AT118" s="239" t="s">
        <v>184</v>
      </c>
      <c r="AU118" s="239" t="s">
        <v>80</v>
      </c>
      <c r="AV118" s="13" t="s">
        <v>80</v>
      </c>
      <c r="AW118" s="13" t="s">
        <v>32</v>
      </c>
      <c r="AX118" s="13" t="s">
        <v>71</v>
      </c>
      <c r="AY118" s="239" t="s">
        <v>175</v>
      </c>
    </row>
    <row r="119" s="13" customFormat="1">
      <c r="A119" s="13"/>
      <c r="B119" s="228"/>
      <c r="C119" s="229"/>
      <c r="D119" s="230" t="s">
        <v>184</v>
      </c>
      <c r="E119" s="231" t="s">
        <v>19</v>
      </c>
      <c r="F119" s="232" t="s">
        <v>353</v>
      </c>
      <c r="G119" s="229"/>
      <c r="H119" s="233">
        <v>190</v>
      </c>
      <c r="I119" s="234"/>
      <c r="J119" s="229"/>
      <c r="K119" s="229"/>
      <c r="L119" s="235"/>
      <c r="M119" s="236"/>
      <c r="N119" s="237"/>
      <c r="O119" s="237"/>
      <c r="P119" s="237"/>
      <c r="Q119" s="237"/>
      <c r="R119" s="237"/>
      <c r="S119" s="237"/>
      <c r="T119" s="238"/>
      <c r="U119" s="13"/>
      <c r="V119" s="13"/>
      <c r="W119" s="13"/>
      <c r="X119" s="13"/>
      <c r="Y119" s="13"/>
      <c r="Z119" s="13"/>
      <c r="AA119" s="13"/>
      <c r="AB119" s="13"/>
      <c r="AC119" s="13"/>
      <c r="AD119" s="13"/>
      <c r="AE119" s="13"/>
      <c r="AT119" s="239" t="s">
        <v>184</v>
      </c>
      <c r="AU119" s="239" t="s">
        <v>80</v>
      </c>
      <c r="AV119" s="13" t="s">
        <v>80</v>
      </c>
      <c r="AW119" s="13" t="s">
        <v>32</v>
      </c>
      <c r="AX119" s="13" t="s">
        <v>71</v>
      </c>
      <c r="AY119" s="239" t="s">
        <v>175</v>
      </c>
    </row>
    <row r="120" s="13" customFormat="1">
      <c r="A120" s="13"/>
      <c r="B120" s="228"/>
      <c r="C120" s="229"/>
      <c r="D120" s="230" t="s">
        <v>184</v>
      </c>
      <c r="E120" s="231" t="s">
        <v>19</v>
      </c>
      <c r="F120" s="232" t="s">
        <v>354</v>
      </c>
      <c r="G120" s="229"/>
      <c r="H120" s="233">
        <v>80</v>
      </c>
      <c r="I120" s="234"/>
      <c r="J120" s="229"/>
      <c r="K120" s="229"/>
      <c r="L120" s="235"/>
      <c r="M120" s="236"/>
      <c r="N120" s="237"/>
      <c r="O120" s="237"/>
      <c r="P120" s="237"/>
      <c r="Q120" s="237"/>
      <c r="R120" s="237"/>
      <c r="S120" s="237"/>
      <c r="T120" s="238"/>
      <c r="U120" s="13"/>
      <c r="V120" s="13"/>
      <c r="W120" s="13"/>
      <c r="X120" s="13"/>
      <c r="Y120" s="13"/>
      <c r="Z120" s="13"/>
      <c r="AA120" s="13"/>
      <c r="AB120" s="13"/>
      <c r="AC120" s="13"/>
      <c r="AD120" s="13"/>
      <c r="AE120" s="13"/>
      <c r="AT120" s="239" t="s">
        <v>184</v>
      </c>
      <c r="AU120" s="239" t="s">
        <v>80</v>
      </c>
      <c r="AV120" s="13" t="s">
        <v>80</v>
      </c>
      <c r="AW120" s="13" t="s">
        <v>32</v>
      </c>
      <c r="AX120" s="13" t="s">
        <v>71</v>
      </c>
      <c r="AY120" s="239" t="s">
        <v>175</v>
      </c>
    </row>
    <row r="121" s="14" customFormat="1">
      <c r="A121" s="14"/>
      <c r="B121" s="240"/>
      <c r="C121" s="241"/>
      <c r="D121" s="230" t="s">
        <v>184</v>
      </c>
      <c r="E121" s="242" t="s">
        <v>19</v>
      </c>
      <c r="F121" s="243" t="s">
        <v>190</v>
      </c>
      <c r="G121" s="241"/>
      <c r="H121" s="244">
        <v>390</v>
      </c>
      <c r="I121" s="245"/>
      <c r="J121" s="241"/>
      <c r="K121" s="241"/>
      <c r="L121" s="246"/>
      <c r="M121" s="247"/>
      <c r="N121" s="248"/>
      <c r="O121" s="248"/>
      <c r="P121" s="248"/>
      <c r="Q121" s="248"/>
      <c r="R121" s="248"/>
      <c r="S121" s="248"/>
      <c r="T121" s="249"/>
      <c r="U121" s="14"/>
      <c r="V121" s="14"/>
      <c r="W121" s="14"/>
      <c r="X121" s="14"/>
      <c r="Y121" s="14"/>
      <c r="Z121" s="14"/>
      <c r="AA121" s="14"/>
      <c r="AB121" s="14"/>
      <c r="AC121" s="14"/>
      <c r="AD121" s="14"/>
      <c r="AE121" s="14"/>
      <c r="AT121" s="250" t="s">
        <v>184</v>
      </c>
      <c r="AU121" s="250" t="s">
        <v>80</v>
      </c>
      <c r="AV121" s="14" t="s">
        <v>118</v>
      </c>
      <c r="AW121" s="14" t="s">
        <v>32</v>
      </c>
      <c r="AX121" s="14" t="s">
        <v>78</v>
      </c>
      <c r="AY121" s="250" t="s">
        <v>175</v>
      </c>
    </row>
    <row r="122" s="2" customFormat="1" ht="37.8" customHeight="1">
      <c r="A122" s="39"/>
      <c r="B122" s="40"/>
      <c r="C122" s="215" t="s">
        <v>87</v>
      </c>
      <c r="D122" s="215" t="s">
        <v>178</v>
      </c>
      <c r="E122" s="216" t="s">
        <v>355</v>
      </c>
      <c r="F122" s="217" t="s">
        <v>356</v>
      </c>
      <c r="G122" s="218" t="s">
        <v>244</v>
      </c>
      <c r="H122" s="219">
        <v>72</v>
      </c>
      <c r="I122" s="220"/>
      <c r="J122" s="221">
        <f>ROUND(I122*H122,2)</f>
        <v>0</v>
      </c>
      <c r="K122" s="217" t="s">
        <v>182</v>
      </c>
      <c r="L122" s="45"/>
      <c r="M122" s="222" t="s">
        <v>19</v>
      </c>
      <c r="N122" s="223" t="s">
        <v>42</v>
      </c>
      <c r="O122" s="85"/>
      <c r="P122" s="224">
        <f>O122*H122</f>
        <v>0</v>
      </c>
      <c r="Q122" s="224">
        <v>0</v>
      </c>
      <c r="R122" s="224">
        <f>Q122*H122</f>
        <v>0</v>
      </c>
      <c r="S122" s="224">
        <v>0</v>
      </c>
      <c r="T122" s="225">
        <f>S122*H122</f>
        <v>0</v>
      </c>
      <c r="U122" s="39"/>
      <c r="V122" s="39"/>
      <c r="W122" s="39"/>
      <c r="X122" s="39"/>
      <c r="Y122" s="39"/>
      <c r="Z122" s="39"/>
      <c r="AA122" s="39"/>
      <c r="AB122" s="39"/>
      <c r="AC122" s="39"/>
      <c r="AD122" s="39"/>
      <c r="AE122" s="39"/>
      <c r="AR122" s="226" t="s">
        <v>118</v>
      </c>
      <c r="AT122" s="226" t="s">
        <v>178</v>
      </c>
      <c r="AU122" s="226" t="s">
        <v>80</v>
      </c>
      <c r="AY122" s="18" t="s">
        <v>175</v>
      </c>
      <c r="BE122" s="227">
        <f>IF(N122="základní",J122,0)</f>
        <v>0</v>
      </c>
      <c r="BF122" s="227">
        <f>IF(N122="snížená",J122,0)</f>
        <v>0</v>
      </c>
      <c r="BG122" s="227">
        <f>IF(N122="zákl. přenesená",J122,0)</f>
        <v>0</v>
      </c>
      <c r="BH122" s="227">
        <f>IF(N122="sníž. přenesená",J122,0)</f>
        <v>0</v>
      </c>
      <c r="BI122" s="227">
        <f>IF(N122="nulová",J122,0)</f>
        <v>0</v>
      </c>
      <c r="BJ122" s="18" t="s">
        <v>78</v>
      </c>
      <c r="BK122" s="227">
        <f>ROUND(I122*H122,2)</f>
        <v>0</v>
      </c>
      <c r="BL122" s="18" t="s">
        <v>118</v>
      </c>
      <c r="BM122" s="226" t="s">
        <v>357</v>
      </c>
    </row>
    <row r="123" s="13" customFormat="1">
      <c r="A123" s="13"/>
      <c r="B123" s="228"/>
      <c r="C123" s="229"/>
      <c r="D123" s="230" t="s">
        <v>184</v>
      </c>
      <c r="E123" s="231" t="s">
        <v>19</v>
      </c>
      <c r="F123" s="232" t="s">
        <v>358</v>
      </c>
      <c r="G123" s="229"/>
      <c r="H123" s="233">
        <v>52</v>
      </c>
      <c r="I123" s="234"/>
      <c r="J123" s="229"/>
      <c r="K123" s="229"/>
      <c r="L123" s="235"/>
      <c r="M123" s="236"/>
      <c r="N123" s="237"/>
      <c r="O123" s="237"/>
      <c r="P123" s="237"/>
      <c r="Q123" s="237"/>
      <c r="R123" s="237"/>
      <c r="S123" s="237"/>
      <c r="T123" s="238"/>
      <c r="U123" s="13"/>
      <c r="V123" s="13"/>
      <c r="W123" s="13"/>
      <c r="X123" s="13"/>
      <c r="Y123" s="13"/>
      <c r="Z123" s="13"/>
      <c r="AA123" s="13"/>
      <c r="AB123" s="13"/>
      <c r="AC123" s="13"/>
      <c r="AD123" s="13"/>
      <c r="AE123" s="13"/>
      <c r="AT123" s="239" t="s">
        <v>184</v>
      </c>
      <c r="AU123" s="239" t="s">
        <v>80</v>
      </c>
      <c r="AV123" s="13" t="s">
        <v>80</v>
      </c>
      <c r="AW123" s="13" t="s">
        <v>32</v>
      </c>
      <c r="AX123" s="13" t="s">
        <v>71</v>
      </c>
      <c r="AY123" s="239" t="s">
        <v>175</v>
      </c>
    </row>
    <row r="124" s="13" customFormat="1">
      <c r="A124" s="13"/>
      <c r="B124" s="228"/>
      <c r="C124" s="229"/>
      <c r="D124" s="230" t="s">
        <v>184</v>
      </c>
      <c r="E124" s="231" t="s">
        <v>19</v>
      </c>
      <c r="F124" s="232" t="s">
        <v>359</v>
      </c>
      <c r="G124" s="229"/>
      <c r="H124" s="233">
        <v>20</v>
      </c>
      <c r="I124" s="234"/>
      <c r="J124" s="229"/>
      <c r="K124" s="229"/>
      <c r="L124" s="235"/>
      <c r="M124" s="236"/>
      <c r="N124" s="237"/>
      <c r="O124" s="237"/>
      <c r="P124" s="237"/>
      <c r="Q124" s="237"/>
      <c r="R124" s="237"/>
      <c r="S124" s="237"/>
      <c r="T124" s="238"/>
      <c r="U124" s="13"/>
      <c r="V124" s="13"/>
      <c r="W124" s="13"/>
      <c r="X124" s="13"/>
      <c r="Y124" s="13"/>
      <c r="Z124" s="13"/>
      <c r="AA124" s="13"/>
      <c r="AB124" s="13"/>
      <c r="AC124" s="13"/>
      <c r="AD124" s="13"/>
      <c r="AE124" s="13"/>
      <c r="AT124" s="239" t="s">
        <v>184</v>
      </c>
      <c r="AU124" s="239" t="s">
        <v>80</v>
      </c>
      <c r="AV124" s="13" t="s">
        <v>80</v>
      </c>
      <c r="AW124" s="13" t="s">
        <v>32</v>
      </c>
      <c r="AX124" s="13" t="s">
        <v>71</v>
      </c>
      <c r="AY124" s="239" t="s">
        <v>175</v>
      </c>
    </row>
    <row r="125" s="14" customFormat="1">
      <c r="A125" s="14"/>
      <c r="B125" s="240"/>
      <c r="C125" s="241"/>
      <c r="D125" s="230" t="s">
        <v>184</v>
      </c>
      <c r="E125" s="242" t="s">
        <v>19</v>
      </c>
      <c r="F125" s="243" t="s">
        <v>190</v>
      </c>
      <c r="G125" s="241"/>
      <c r="H125" s="244">
        <v>72</v>
      </c>
      <c r="I125" s="245"/>
      <c r="J125" s="241"/>
      <c r="K125" s="241"/>
      <c r="L125" s="246"/>
      <c r="M125" s="247"/>
      <c r="N125" s="248"/>
      <c r="O125" s="248"/>
      <c r="P125" s="248"/>
      <c r="Q125" s="248"/>
      <c r="R125" s="248"/>
      <c r="S125" s="248"/>
      <c r="T125" s="249"/>
      <c r="U125" s="14"/>
      <c r="V125" s="14"/>
      <c r="W125" s="14"/>
      <c r="X125" s="14"/>
      <c r="Y125" s="14"/>
      <c r="Z125" s="14"/>
      <c r="AA125" s="14"/>
      <c r="AB125" s="14"/>
      <c r="AC125" s="14"/>
      <c r="AD125" s="14"/>
      <c r="AE125" s="14"/>
      <c r="AT125" s="250" t="s">
        <v>184</v>
      </c>
      <c r="AU125" s="250" t="s">
        <v>80</v>
      </c>
      <c r="AV125" s="14" t="s">
        <v>118</v>
      </c>
      <c r="AW125" s="14" t="s">
        <v>32</v>
      </c>
      <c r="AX125" s="14" t="s">
        <v>78</v>
      </c>
      <c r="AY125" s="250" t="s">
        <v>175</v>
      </c>
    </row>
    <row r="126" s="2" customFormat="1" ht="37.8" customHeight="1">
      <c r="A126" s="39"/>
      <c r="B126" s="40"/>
      <c r="C126" s="215" t="s">
        <v>118</v>
      </c>
      <c r="D126" s="215" t="s">
        <v>178</v>
      </c>
      <c r="E126" s="216" t="s">
        <v>360</v>
      </c>
      <c r="F126" s="217" t="s">
        <v>361</v>
      </c>
      <c r="G126" s="218" t="s">
        <v>244</v>
      </c>
      <c r="H126" s="219">
        <v>4</v>
      </c>
      <c r="I126" s="220"/>
      <c r="J126" s="221">
        <f>ROUND(I126*H126,2)</f>
        <v>0</v>
      </c>
      <c r="K126" s="217" t="s">
        <v>182</v>
      </c>
      <c r="L126" s="45"/>
      <c r="M126" s="222" t="s">
        <v>19</v>
      </c>
      <c r="N126" s="223" t="s">
        <v>42</v>
      </c>
      <c r="O126" s="85"/>
      <c r="P126" s="224">
        <f>O126*H126</f>
        <v>0</v>
      </c>
      <c r="Q126" s="224">
        <v>0</v>
      </c>
      <c r="R126" s="224">
        <f>Q126*H126</f>
        <v>0</v>
      </c>
      <c r="S126" s="224">
        <v>0</v>
      </c>
      <c r="T126" s="225">
        <f>S126*H126</f>
        <v>0</v>
      </c>
      <c r="U126" s="39"/>
      <c r="V126" s="39"/>
      <c r="W126" s="39"/>
      <c r="X126" s="39"/>
      <c r="Y126" s="39"/>
      <c r="Z126" s="39"/>
      <c r="AA126" s="39"/>
      <c r="AB126" s="39"/>
      <c r="AC126" s="39"/>
      <c r="AD126" s="39"/>
      <c r="AE126" s="39"/>
      <c r="AR126" s="226" t="s">
        <v>118</v>
      </c>
      <c r="AT126" s="226" t="s">
        <v>178</v>
      </c>
      <c r="AU126" s="226" t="s">
        <v>80</v>
      </c>
      <c r="AY126" s="18" t="s">
        <v>175</v>
      </c>
      <c r="BE126" s="227">
        <f>IF(N126="základní",J126,0)</f>
        <v>0</v>
      </c>
      <c r="BF126" s="227">
        <f>IF(N126="snížená",J126,0)</f>
        <v>0</v>
      </c>
      <c r="BG126" s="227">
        <f>IF(N126="zákl. přenesená",J126,0)</f>
        <v>0</v>
      </c>
      <c r="BH126" s="227">
        <f>IF(N126="sníž. přenesená",J126,0)</f>
        <v>0</v>
      </c>
      <c r="BI126" s="227">
        <f>IF(N126="nulová",J126,0)</f>
        <v>0</v>
      </c>
      <c r="BJ126" s="18" t="s">
        <v>78</v>
      </c>
      <c r="BK126" s="227">
        <f>ROUND(I126*H126,2)</f>
        <v>0</v>
      </c>
      <c r="BL126" s="18" t="s">
        <v>118</v>
      </c>
      <c r="BM126" s="226" t="s">
        <v>362</v>
      </c>
    </row>
    <row r="127" s="13" customFormat="1">
      <c r="A127" s="13"/>
      <c r="B127" s="228"/>
      <c r="C127" s="229"/>
      <c r="D127" s="230" t="s">
        <v>184</v>
      </c>
      <c r="E127" s="231" t="s">
        <v>19</v>
      </c>
      <c r="F127" s="232" t="s">
        <v>363</v>
      </c>
      <c r="G127" s="229"/>
      <c r="H127" s="233">
        <v>4</v>
      </c>
      <c r="I127" s="234"/>
      <c r="J127" s="229"/>
      <c r="K127" s="229"/>
      <c r="L127" s="235"/>
      <c r="M127" s="236"/>
      <c r="N127" s="237"/>
      <c r="O127" s="237"/>
      <c r="P127" s="237"/>
      <c r="Q127" s="237"/>
      <c r="R127" s="237"/>
      <c r="S127" s="237"/>
      <c r="T127" s="238"/>
      <c r="U127" s="13"/>
      <c r="V127" s="13"/>
      <c r="W127" s="13"/>
      <c r="X127" s="13"/>
      <c r="Y127" s="13"/>
      <c r="Z127" s="13"/>
      <c r="AA127" s="13"/>
      <c r="AB127" s="13"/>
      <c r="AC127" s="13"/>
      <c r="AD127" s="13"/>
      <c r="AE127" s="13"/>
      <c r="AT127" s="239" t="s">
        <v>184</v>
      </c>
      <c r="AU127" s="239" t="s">
        <v>80</v>
      </c>
      <c r="AV127" s="13" t="s">
        <v>80</v>
      </c>
      <c r="AW127" s="13" t="s">
        <v>32</v>
      </c>
      <c r="AX127" s="13" t="s">
        <v>78</v>
      </c>
      <c r="AY127" s="239" t="s">
        <v>175</v>
      </c>
    </row>
    <row r="128" s="2" customFormat="1" ht="24.15" customHeight="1">
      <c r="A128" s="39"/>
      <c r="B128" s="40"/>
      <c r="C128" s="215" t="s">
        <v>209</v>
      </c>
      <c r="D128" s="215" t="s">
        <v>178</v>
      </c>
      <c r="E128" s="216" t="s">
        <v>191</v>
      </c>
      <c r="F128" s="217" t="s">
        <v>192</v>
      </c>
      <c r="G128" s="218" t="s">
        <v>181</v>
      </c>
      <c r="H128" s="219">
        <v>3.3849999999999998</v>
      </c>
      <c r="I128" s="220"/>
      <c r="J128" s="221">
        <f>ROUND(I128*H128,2)</f>
        <v>0</v>
      </c>
      <c r="K128" s="217" t="s">
        <v>182</v>
      </c>
      <c r="L128" s="45"/>
      <c r="M128" s="222" t="s">
        <v>19</v>
      </c>
      <c r="N128" s="223" t="s">
        <v>42</v>
      </c>
      <c r="O128" s="85"/>
      <c r="P128" s="224">
        <f>O128*H128</f>
        <v>0</v>
      </c>
      <c r="Q128" s="224">
        <v>0</v>
      </c>
      <c r="R128" s="224">
        <f>Q128*H128</f>
        <v>0</v>
      </c>
      <c r="S128" s="224">
        <v>0</v>
      </c>
      <c r="T128" s="225">
        <f>S128*H128</f>
        <v>0</v>
      </c>
      <c r="U128" s="39"/>
      <c r="V128" s="39"/>
      <c r="W128" s="39"/>
      <c r="X128" s="39"/>
      <c r="Y128" s="39"/>
      <c r="Z128" s="39"/>
      <c r="AA128" s="39"/>
      <c r="AB128" s="39"/>
      <c r="AC128" s="39"/>
      <c r="AD128" s="39"/>
      <c r="AE128" s="39"/>
      <c r="AR128" s="226" t="s">
        <v>118</v>
      </c>
      <c r="AT128" s="226" t="s">
        <v>178</v>
      </c>
      <c r="AU128" s="226" t="s">
        <v>80</v>
      </c>
      <c r="AY128" s="18" t="s">
        <v>175</v>
      </c>
      <c r="BE128" s="227">
        <f>IF(N128="základní",J128,0)</f>
        <v>0</v>
      </c>
      <c r="BF128" s="227">
        <f>IF(N128="snížená",J128,0)</f>
        <v>0</v>
      </c>
      <c r="BG128" s="227">
        <f>IF(N128="zákl. přenesená",J128,0)</f>
        <v>0</v>
      </c>
      <c r="BH128" s="227">
        <f>IF(N128="sníž. přenesená",J128,0)</f>
        <v>0</v>
      </c>
      <c r="BI128" s="227">
        <f>IF(N128="nulová",J128,0)</f>
        <v>0</v>
      </c>
      <c r="BJ128" s="18" t="s">
        <v>78</v>
      </c>
      <c r="BK128" s="227">
        <f>ROUND(I128*H128,2)</f>
        <v>0</v>
      </c>
      <c r="BL128" s="18" t="s">
        <v>118</v>
      </c>
      <c r="BM128" s="226" t="s">
        <v>364</v>
      </c>
    </row>
    <row r="129" s="13" customFormat="1">
      <c r="A129" s="13"/>
      <c r="B129" s="228"/>
      <c r="C129" s="229"/>
      <c r="D129" s="230" t="s">
        <v>184</v>
      </c>
      <c r="E129" s="231" t="s">
        <v>19</v>
      </c>
      <c r="F129" s="232" t="s">
        <v>365</v>
      </c>
      <c r="G129" s="229"/>
      <c r="H129" s="233">
        <v>0.22</v>
      </c>
      <c r="I129" s="234"/>
      <c r="J129" s="229"/>
      <c r="K129" s="229"/>
      <c r="L129" s="235"/>
      <c r="M129" s="236"/>
      <c r="N129" s="237"/>
      <c r="O129" s="237"/>
      <c r="P129" s="237"/>
      <c r="Q129" s="237"/>
      <c r="R129" s="237"/>
      <c r="S129" s="237"/>
      <c r="T129" s="238"/>
      <c r="U129" s="13"/>
      <c r="V129" s="13"/>
      <c r="W129" s="13"/>
      <c r="X129" s="13"/>
      <c r="Y129" s="13"/>
      <c r="Z129" s="13"/>
      <c r="AA129" s="13"/>
      <c r="AB129" s="13"/>
      <c r="AC129" s="13"/>
      <c r="AD129" s="13"/>
      <c r="AE129" s="13"/>
      <c r="AT129" s="239" t="s">
        <v>184</v>
      </c>
      <c r="AU129" s="239" t="s">
        <v>80</v>
      </c>
      <c r="AV129" s="13" t="s">
        <v>80</v>
      </c>
      <c r="AW129" s="13" t="s">
        <v>32</v>
      </c>
      <c r="AX129" s="13" t="s">
        <v>71</v>
      </c>
      <c r="AY129" s="239" t="s">
        <v>175</v>
      </c>
    </row>
    <row r="130" s="13" customFormat="1">
      <c r="A130" s="13"/>
      <c r="B130" s="228"/>
      <c r="C130" s="229"/>
      <c r="D130" s="230" t="s">
        <v>184</v>
      </c>
      <c r="E130" s="231" t="s">
        <v>19</v>
      </c>
      <c r="F130" s="232" t="s">
        <v>366</v>
      </c>
      <c r="G130" s="229"/>
      <c r="H130" s="233">
        <v>1.865</v>
      </c>
      <c r="I130" s="234"/>
      <c r="J130" s="229"/>
      <c r="K130" s="229"/>
      <c r="L130" s="235"/>
      <c r="M130" s="236"/>
      <c r="N130" s="237"/>
      <c r="O130" s="237"/>
      <c r="P130" s="237"/>
      <c r="Q130" s="237"/>
      <c r="R130" s="237"/>
      <c r="S130" s="237"/>
      <c r="T130" s="238"/>
      <c r="U130" s="13"/>
      <c r="V130" s="13"/>
      <c r="W130" s="13"/>
      <c r="X130" s="13"/>
      <c r="Y130" s="13"/>
      <c r="Z130" s="13"/>
      <c r="AA130" s="13"/>
      <c r="AB130" s="13"/>
      <c r="AC130" s="13"/>
      <c r="AD130" s="13"/>
      <c r="AE130" s="13"/>
      <c r="AT130" s="239" t="s">
        <v>184</v>
      </c>
      <c r="AU130" s="239" t="s">
        <v>80</v>
      </c>
      <c r="AV130" s="13" t="s">
        <v>80</v>
      </c>
      <c r="AW130" s="13" t="s">
        <v>32</v>
      </c>
      <c r="AX130" s="13" t="s">
        <v>71</v>
      </c>
      <c r="AY130" s="239" t="s">
        <v>175</v>
      </c>
    </row>
    <row r="131" s="13" customFormat="1">
      <c r="A131" s="13"/>
      <c r="B131" s="228"/>
      <c r="C131" s="229"/>
      <c r="D131" s="230" t="s">
        <v>184</v>
      </c>
      <c r="E131" s="231" t="s">
        <v>19</v>
      </c>
      <c r="F131" s="232" t="s">
        <v>367</v>
      </c>
      <c r="G131" s="229"/>
      <c r="H131" s="233">
        <v>1.3</v>
      </c>
      <c r="I131" s="234"/>
      <c r="J131" s="229"/>
      <c r="K131" s="229"/>
      <c r="L131" s="235"/>
      <c r="M131" s="236"/>
      <c r="N131" s="237"/>
      <c r="O131" s="237"/>
      <c r="P131" s="237"/>
      <c r="Q131" s="237"/>
      <c r="R131" s="237"/>
      <c r="S131" s="237"/>
      <c r="T131" s="238"/>
      <c r="U131" s="13"/>
      <c r="V131" s="13"/>
      <c r="W131" s="13"/>
      <c r="X131" s="13"/>
      <c r="Y131" s="13"/>
      <c r="Z131" s="13"/>
      <c r="AA131" s="13"/>
      <c r="AB131" s="13"/>
      <c r="AC131" s="13"/>
      <c r="AD131" s="13"/>
      <c r="AE131" s="13"/>
      <c r="AT131" s="239" t="s">
        <v>184</v>
      </c>
      <c r="AU131" s="239" t="s">
        <v>80</v>
      </c>
      <c r="AV131" s="13" t="s">
        <v>80</v>
      </c>
      <c r="AW131" s="13" t="s">
        <v>32</v>
      </c>
      <c r="AX131" s="13" t="s">
        <v>71</v>
      </c>
      <c r="AY131" s="239" t="s">
        <v>175</v>
      </c>
    </row>
    <row r="132" s="14" customFormat="1">
      <c r="A132" s="14"/>
      <c r="B132" s="240"/>
      <c r="C132" s="241"/>
      <c r="D132" s="230" t="s">
        <v>184</v>
      </c>
      <c r="E132" s="242" t="s">
        <v>19</v>
      </c>
      <c r="F132" s="243" t="s">
        <v>190</v>
      </c>
      <c r="G132" s="241"/>
      <c r="H132" s="244">
        <v>3.3849999999999998</v>
      </c>
      <c r="I132" s="245"/>
      <c r="J132" s="241"/>
      <c r="K132" s="241"/>
      <c r="L132" s="246"/>
      <c r="M132" s="247"/>
      <c r="N132" s="248"/>
      <c r="O132" s="248"/>
      <c r="P132" s="248"/>
      <c r="Q132" s="248"/>
      <c r="R132" s="248"/>
      <c r="S132" s="248"/>
      <c r="T132" s="249"/>
      <c r="U132" s="14"/>
      <c r="V132" s="14"/>
      <c r="W132" s="14"/>
      <c r="X132" s="14"/>
      <c r="Y132" s="14"/>
      <c r="Z132" s="14"/>
      <c r="AA132" s="14"/>
      <c r="AB132" s="14"/>
      <c r="AC132" s="14"/>
      <c r="AD132" s="14"/>
      <c r="AE132" s="14"/>
      <c r="AT132" s="250" t="s">
        <v>184</v>
      </c>
      <c r="AU132" s="250" t="s">
        <v>80</v>
      </c>
      <c r="AV132" s="14" t="s">
        <v>118</v>
      </c>
      <c r="AW132" s="14" t="s">
        <v>32</v>
      </c>
      <c r="AX132" s="14" t="s">
        <v>78</v>
      </c>
      <c r="AY132" s="250" t="s">
        <v>175</v>
      </c>
    </row>
    <row r="133" s="2" customFormat="1" ht="33" customHeight="1">
      <c r="A133" s="39"/>
      <c r="B133" s="40"/>
      <c r="C133" s="215" t="s">
        <v>214</v>
      </c>
      <c r="D133" s="215" t="s">
        <v>178</v>
      </c>
      <c r="E133" s="216" t="s">
        <v>368</v>
      </c>
      <c r="F133" s="217" t="s">
        <v>369</v>
      </c>
      <c r="G133" s="218" t="s">
        <v>212</v>
      </c>
      <c r="H133" s="219">
        <v>1670</v>
      </c>
      <c r="I133" s="220"/>
      <c r="J133" s="221">
        <f>ROUND(I133*H133,2)</f>
        <v>0</v>
      </c>
      <c r="K133" s="217" t="s">
        <v>182</v>
      </c>
      <c r="L133" s="45"/>
      <c r="M133" s="222" t="s">
        <v>19</v>
      </c>
      <c r="N133" s="223" t="s">
        <v>42</v>
      </c>
      <c r="O133" s="85"/>
      <c r="P133" s="224">
        <f>O133*H133</f>
        <v>0</v>
      </c>
      <c r="Q133" s="224">
        <v>0</v>
      </c>
      <c r="R133" s="224">
        <f>Q133*H133</f>
        <v>0</v>
      </c>
      <c r="S133" s="224">
        <v>0</v>
      </c>
      <c r="T133" s="225">
        <f>S133*H133</f>
        <v>0</v>
      </c>
      <c r="U133" s="39"/>
      <c r="V133" s="39"/>
      <c r="W133" s="39"/>
      <c r="X133" s="39"/>
      <c r="Y133" s="39"/>
      <c r="Z133" s="39"/>
      <c r="AA133" s="39"/>
      <c r="AB133" s="39"/>
      <c r="AC133" s="39"/>
      <c r="AD133" s="39"/>
      <c r="AE133" s="39"/>
      <c r="AR133" s="226" t="s">
        <v>118</v>
      </c>
      <c r="AT133" s="226" t="s">
        <v>178</v>
      </c>
      <c r="AU133" s="226" t="s">
        <v>80</v>
      </c>
      <c r="AY133" s="18" t="s">
        <v>175</v>
      </c>
      <c r="BE133" s="227">
        <f>IF(N133="základní",J133,0)</f>
        <v>0</v>
      </c>
      <c r="BF133" s="227">
        <f>IF(N133="snížená",J133,0)</f>
        <v>0</v>
      </c>
      <c r="BG133" s="227">
        <f>IF(N133="zákl. přenesená",J133,0)</f>
        <v>0</v>
      </c>
      <c r="BH133" s="227">
        <f>IF(N133="sníž. přenesená",J133,0)</f>
        <v>0</v>
      </c>
      <c r="BI133" s="227">
        <f>IF(N133="nulová",J133,0)</f>
        <v>0</v>
      </c>
      <c r="BJ133" s="18" t="s">
        <v>78</v>
      </c>
      <c r="BK133" s="227">
        <f>ROUND(I133*H133,2)</f>
        <v>0</v>
      </c>
      <c r="BL133" s="18" t="s">
        <v>118</v>
      </c>
      <c r="BM133" s="226" t="s">
        <v>370</v>
      </c>
    </row>
    <row r="134" s="13" customFormat="1">
      <c r="A134" s="13"/>
      <c r="B134" s="228"/>
      <c r="C134" s="229"/>
      <c r="D134" s="230" t="s">
        <v>184</v>
      </c>
      <c r="E134" s="231" t="s">
        <v>19</v>
      </c>
      <c r="F134" s="232" t="s">
        <v>371</v>
      </c>
      <c r="G134" s="229"/>
      <c r="H134" s="233">
        <v>1670</v>
      </c>
      <c r="I134" s="234"/>
      <c r="J134" s="229"/>
      <c r="K134" s="229"/>
      <c r="L134" s="235"/>
      <c r="M134" s="236"/>
      <c r="N134" s="237"/>
      <c r="O134" s="237"/>
      <c r="P134" s="237"/>
      <c r="Q134" s="237"/>
      <c r="R134" s="237"/>
      <c r="S134" s="237"/>
      <c r="T134" s="238"/>
      <c r="U134" s="13"/>
      <c r="V134" s="13"/>
      <c r="W134" s="13"/>
      <c r="X134" s="13"/>
      <c r="Y134" s="13"/>
      <c r="Z134" s="13"/>
      <c r="AA134" s="13"/>
      <c r="AB134" s="13"/>
      <c r="AC134" s="13"/>
      <c r="AD134" s="13"/>
      <c r="AE134" s="13"/>
      <c r="AT134" s="239" t="s">
        <v>184</v>
      </c>
      <c r="AU134" s="239" t="s">
        <v>80</v>
      </c>
      <c r="AV134" s="13" t="s">
        <v>80</v>
      </c>
      <c r="AW134" s="13" t="s">
        <v>32</v>
      </c>
      <c r="AX134" s="13" t="s">
        <v>78</v>
      </c>
      <c r="AY134" s="239" t="s">
        <v>175</v>
      </c>
    </row>
    <row r="135" s="2" customFormat="1" ht="37.8" customHeight="1">
      <c r="A135" s="39"/>
      <c r="B135" s="40"/>
      <c r="C135" s="215" t="s">
        <v>203</v>
      </c>
      <c r="D135" s="215" t="s">
        <v>178</v>
      </c>
      <c r="E135" s="216" t="s">
        <v>194</v>
      </c>
      <c r="F135" s="217" t="s">
        <v>195</v>
      </c>
      <c r="G135" s="218" t="s">
        <v>196</v>
      </c>
      <c r="H135" s="219">
        <v>462</v>
      </c>
      <c r="I135" s="220"/>
      <c r="J135" s="221">
        <f>ROUND(I135*H135,2)</f>
        <v>0</v>
      </c>
      <c r="K135" s="217" t="s">
        <v>182</v>
      </c>
      <c r="L135" s="45"/>
      <c r="M135" s="222" t="s">
        <v>19</v>
      </c>
      <c r="N135" s="223" t="s">
        <v>42</v>
      </c>
      <c r="O135" s="85"/>
      <c r="P135" s="224">
        <f>O135*H135</f>
        <v>0</v>
      </c>
      <c r="Q135" s="224">
        <v>0</v>
      </c>
      <c r="R135" s="224">
        <f>Q135*H135</f>
        <v>0</v>
      </c>
      <c r="S135" s="224">
        <v>0</v>
      </c>
      <c r="T135" s="225">
        <f>S135*H135</f>
        <v>0</v>
      </c>
      <c r="U135" s="39"/>
      <c r="V135" s="39"/>
      <c r="W135" s="39"/>
      <c r="X135" s="39"/>
      <c r="Y135" s="39"/>
      <c r="Z135" s="39"/>
      <c r="AA135" s="39"/>
      <c r="AB135" s="39"/>
      <c r="AC135" s="39"/>
      <c r="AD135" s="39"/>
      <c r="AE135" s="39"/>
      <c r="AR135" s="226" t="s">
        <v>118</v>
      </c>
      <c r="AT135" s="226" t="s">
        <v>178</v>
      </c>
      <c r="AU135" s="226" t="s">
        <v>80</v>
      </c>
      <c r="AY135" s="18" t="s">
        <v>175</v>
      </c>
      <c r="BE135" s="227">
        <f>IF(N135="základní",J135,0)</f>
        <v>0</v>
      </c>
      <c r="BF135" s="227">
        <f>IF(N135="snížená",J135,0)</f>
        <v>0</v>
      </c>
      <c r="BG135" s="227">
        <f>IF(N135="zákl. přenesená",J135,0)</f>
        <v>0</v>
      </c>
      <c r="BH135" s="227">
        <f>IF(N135="sníž. přenesená",J135,0)</f>
        <v>0</v>
      </c>
      <c r="BI135" s="227">
        <f>IF(N135="nulová",J135,0)</f>
        <v>0</v>
      </c>
      <c r="BJ135" s="18" t="s">
        <v>78</v>
      </c>
      <c r="BK135" s="227">
        <f>ROUND(I135*H135,2)</f>
        <v>0</v>
      </c>
      <c r="BL135" s="18" t="s">
        <v>118</v>
      </c>
      <c r="BM135" s="226" t="s">
        <v>372</v>
      </c>
    </row>
    <row r="136" s="13" customFormat="1">
      <c r="A136" s="13"/>
      <c r="B136" s="228"/>
      <c r="C136" s="229"/>
      <c r="D136" s="230" t="s">
        <v>184</v>
      </c>
      <c r="E136" s="231" t="s">
        <v>19</v>
      </c>
      <c r="F136" s="232" t="s">
        <v>373</v>
      </c>
      <c r="G136" s="229"/>
      <c r="H136" s="233">
        <v>462</v>
      </c>
      <c r="I136" s="234"/>
      <c r="J136" s="229"/>
      <c r="K136" s="229"/>
      <c r="L136" s="235"/>
      <c r="M136" s="236"/>
      <c r="N136" s="237"/>
      <c r="O136" s="237"/>
      <c r="P136" s="237"/>
      <c r="Q136" s="237"/>
      <c r="R136" s="237"/>
      <c r="S136" s="237"/>
      <c r="T136" s="238"/>
      <c r="U136" s="13"/>
      <c r="V136" s="13"/>
      <c r="W136" s="13"/>
      <c r="X136" s="13"/>
      <c r="Y136" s="13"/>
      <c r="Z136" s="13"/>
      <c r="AA136" s="13"/>
      <c r="AB136" s="13"/>
      <c r="AC136" s="13"/>
      <c r="AD136" s="13"/>
      <c r="AE136" s="13"/>
      <c r="AT136" s="239" t="s">
        <v>184</v>
      </c>
      <c r="AU136" s="239" t="s">
        <v>80</v>
      </c>
      <c r="AV136" s="13" t="s">
        <v>80</v>
      </c>
      <c r="AW136" s="13" t="s">
        <v>32</v>
      </c>
      <c r="AX136" s="13" t="s">
        <v>78</v>
      </c>
      <c r="AY136" s="239" t="s">
        <v>175</v>
      </c>
    </row>
    <row r="137" s="2" customFormat="1" ht="16.5" customHeight="1">
      <c r="A137" s="39"/>
      <c r="B137" s="40"/>
      <c r="C137" s="251" t="s">
        <v>227</v>
      </c>
      <c r="D137" s="251" t="s">
        <v>199</v>
      </c>
      <c r="E137" s="252" t="s">
        <v>200</v>
      </c>
      <c r="F137" s="253" t="s">
        <v>201</v>
      </c>
      <c r="G137" s="254" t="s">
        <v>202</v>
      </c>
      <c r="H137" s="255">
        <v>739.20000000000005</v>
      </c>
      <c r="I137" s="256"/>
      <c r="J137" s="257">
        <f>ROUND(I137*H137,2)</f>
        <v>0</v>
      </c>
      <c r="K137" s="253" t="s">
        <v>182</v>
      </c>
      <c r="L137" s="258"/>
      <c r="M137" s="259" t="s">
        <v>19</v>
      </c>
      <c r="N137" s="260" t="s">
        <v>42</v>
      </c>
      <c r="O137" s="85"/>
      <c r="P137" s="224">
        <f>O137*H137</f>
        <v>0</v>
      </c>
      <c r="Q137" s="224">
        <v>1</v>
      </c>
      <c r="R137" s="224">
        <f>Q137*H137</f>
        <v>739.20000000000005</v>
      </c>
      <c r="S137" s="224">
        <v>0</v>
      </c>
      <c r="T137" s="225">
        <f>S137*H137</f>
        <v>0</v>
      </c>
      <c r="U137" s="39"/>
      <c r="V137" s="39"/>
      <c r="W137" s="39"/>
      <c r="X137" s="39"/>
      <c r="Y137" s="39"/>
      <c r="Z137" s="39"/>
      <c r="AA137" s="39"/>
      <c r="AB137" s="39"/>
      <c r="AC137" s="39"/>
      <c r="AD137" s="39"/>
      <c r="AE137" s="39"/>
      <c r="AR137" s="226" t="s">
        <v>203</v>
      </c>
      <c r="AT137" s="226" t="s">
        <v>199</v>
      </c>
      <c r="AU137" s="226" t="s">
        <v>80</v>
      </c>
      <c r="AY137" s="18" t="s">
        <v>175</v>
      </c>
      <c r="BE137" s="227">
        <f>IF(N137="základní",J137,0)</f>
        <v>0</v>
      </c>
      <c r="BF137" s="227">
        <f>IF(N137="snížená",J137,0)</f>
        <v>0</v>
      </c>
      <c r="BG137" s="227">
        <f>IF(N137="zákl. přenesená",J137,0)</f>
        <v>0</v>
      </c>
      <c r="BH137" s="227">
        <f>IF(N137="sníž. přenesená",J137,0)</f>
        <v>0</v>
      </c>
      <c r="BI137" s="227">
        <f>IF(N137="nulová",J137,0)</f>
        <v>0</v>
      </c>
      <c r="BJ137" s="18" t="s">
        <v>78</v>
      </c>
      <c r="BK137" s="227">
        <f>ROUND(I137*H137,2)</f>
        <v>0</v>
      </c>
      <c r="BL137" s="18" t="s">
        <v>118</v>
      </c>
      <c r="BM137" s="226" t="s">
        <v>374</v>
      </c>
    </row>
    <row r="138" s="13" customFormat="1">
      <c r="A138" s="13"/>
      <c r="B138" s="228"/>
      <c r="C138" s="229"/>
      <c r="D138" s="230" t="s">
        <v>184</v>
      </c>
      <c r="E138" s="231" t="s">
        <v>19</v>
      </c>
      <c r="F138" s="232" t="s">
        <v>375</v>
      </c>
      <c r="G138" s="229"/>
      <c r="H138" s="233">
        <v>739.20000000000005</v>
      </c>
      <c r="I138" s="234"/>
      <c r="J138" s="229"/>
      <c r="K138" s="229"/>
      <c r="L138" s="235"/>
      <c r="M138" s="236"/>
      <c r="N138" s="237"/>
      <c r="O138" s="237"/>
      <c r="P138" s="237"/>
      <c r="Q138" s="237"/>
      <c r="R138" s="237"/>
      <c r="S138" s="237"/>
      <c r="T138" s="238"/>
      <c r="U138" s="13"/>
      <c r="V138" s="13"/>
      <c r="W138" s="13"/>
      <c r="X138" s="13"/>
      <c r="Y138" s="13"/>
      <c r="Z138" s="13"/>
      <c r="AA138" s="13"/>
      <c r="AB138" s="13"/>
      <c r="AC138" s="13"/>
      <c r="AD138" s="13"/>
      <c r="AE138" s="13"/>
      <c r="AT138" s="239" t="s">
        <v>184</v>
      </c>
      <c r="AU138" s="239" t="s">
        <v>80</v>
      </c>
      <c r="AV138" s="13" t="s">
        <v>80</v>
      </c>
      <c r="AW138" s="13" t="s">
        <v>32</v>
      </c>
      <c r="AX138" s="13" t="s">
        <v>78</v>
      </c>
      <c r="AY138" s="239" t="s">
        <v>175</v>
      </c>
    </row>
    <row r="139" s="2" customFormat="1" ht="37.8" customHeight="1">
      <c r="A139" s="39"/>
      <c r="B139" s="40"/>
      <c r="C139" s="215" t="s">
        <v>113</v>
      </c>
      <c r="D139" s="215" t="s">
        <v>178</v>
      </c>
      <c r="E139" s="216" t="s">
        <v>206</v>
      </c>
      <c r="F139" s="217" t="s">
        <v>376</v>
      </c>
      <c r="G139" s="218" t="s">
        <v>202</v>
      </c>
      <c r="H139" s="219">
        <v>739.20000000000005</v>
      </c>
      <c r="I139" s="220"/>
      <c r="J139" s="221">
        <f>ROUND(I139*H139,2)</f>
        <v>0</v>
      </c>
      <c r="K139" s="217" t="s">
        <v>182</v>
      </c>
      <c r="L139" s="45"/>
      <c r="M139" s="222" t="s">
        <v>19</v>
      </c>
      <c r="N139" s="223" t="s">
        <v>42</v>
      </c>
      <c r="O139" s="85"/>
      <c r="P139" s="224">
        <f>O139*H139</f>
        <v>0</v>
      </c>
      <c r="Q139" s="224">
        <v>0</v>
      </c>
      <c r="R139" s="224">
        <f>Q139*H139</f>
        <v>0</v>
      </c>
      <c r="S139" s="224">
        <v>0</v>
      </c>
      <c r="T139" s="225">
        <f>S139*H139</f>
        <v>0</v>
      </c>
      <c r="U139" s="39"/>
      <c r="V139" s="39"/>
      <c r="W139" s="39"/>
      <c r="X139" s="39"/>
      <c r="Y139" s="39"/>
      <c r="Z139" s="39"/>
      <c r="AA139" s="39"/>
      <c r="AB139" s="39"/>
      <c r="AC139" s="39"/>
      <c r="AD139" s="39"/>
      <c r="AE139" s="39"/>
      <c r="AR139" s="226" t="s">
        <v>118</v>
      </c>
      <c r="AT139" s="226" t="s">
        <v>178</v>
      </c>
      <c r="AU139" s="226" t="s">
        <v>80</v>
      </c>
      <c r="AY139" s="18" t="s">
        <v>175</v>
      </c>
      <c r="BE139" s="227">
        <f>IF(N139="základní",J139,0)</f>
        <v>0</v>
      </c>
      <c r="BF139" s="227">
        <f>IF(N139="snížená",J139,0)</f>
        <v>0</v>
      </c>
      <c r="BG139" s="227">
        <f>IF(N139="zákl. přenesená",J139,0)</f>
        <v>0</v>
      </c>
      <c r="BH139" s="227">
        <f>IF(N139="sníž. přenesená",J139,0)</f>
        <v>0</v>
      </c>
      <c r="BI139" s="227">
        <f>IF(N139="nulová",J139,0)</f>
        <v>0</v>
      </c>
      <c r="BJ139" s="18" t="s">
        <v>78</v>
      </c>
      <c r="BK139" s="227">
        <f>ROUND(I139*H139,2)</f>
        <v>0</v>
      </c>
      <c r="BL139" s="18" t="s">
        <v>118</v>
      </c>
      <c r="BM139" s="226" t="s">
        <v>377</v>
      </c>
    </row>
    <row r="140" s="13" customFormat="1">
      <c r="A140" s="13"/>
      <c r="B140" s="228"/>
      <c r="C140" s="229"/>
      <c r="D140" s="230" t="s">
        <v>184</v>
      </c>
      <c r="E140" s="231" t="s">
        <v>19</v>
      </c>
      <c r="F140" s="232" t="s">
        <v>378</v>
      </c>
      <c r="G140" s="229"/>
      <c r="H140" s="233">
        <v>739.20000000000005</v>
      </c>
      <c r="I140" s="234"/>
      <c r="J140" s="229"/>
      <c r="K140" s="229"/>
      <c r="L140" s="235"/>
      <c r="M140" s="236"/>
      <c r="N140" s="237"/>
      <c r="O140" s="237"/>
      <c r="P140" s="237"/>
      <c r="Q140" s="237"/>
      <c r="R140" s="237"/>
      <c r="S140" s="237"/>
      <c r="T140" s="238"/>
      <c r="U140" s="13"/>
      <c r="V140" s="13"/>
      <c r="W140" s="13"/>
      <c r="X140" s="13"/>
      <c r="Y140" s="13"/>
      <c r="Z140" s="13"/>
      <c r="AA140" s="13"/>
      <c r="AB140" s="13"/>
      <c r="AC140" s="13"/>
      <c r="AD140" s="13"/>
      <c r="AE140" s="13"/>
      <c r="AT140" s="239" t="s">
        <v>184</v>
      </c>
      <c r="AU140" s="239" t="s">
        <v>80</v>
      </c>
      <c r="AV140" s="13" t="s">
        <v>80</v>
      </c>
      <c r="AW140" s="13" t="s">
        <v>32</v>
      </c>
      <c r="AX140" s="13" t="s">
        <v>78</v>
      </c>
      <c r="AY140" s="239" t="s">
        <v>175</v>
      </c>
    </row>
    <row r="141" s="2" customFormat="1" ht="33" customHeight="1">
      <c r="A141" s="39"/>
      <c r="B141" s="40"/>
      <c r="C141" s="215" t="s">
        <v>132</v>
      </c>
      <c r="D141" s="215" t="s">
        <v>178</v>
      </c>
      <c r="E141" s="216" t="s">
        <v>379</v>
      </c>
      <c r="F141" s="217" t="s">
        <v>380</v>
      </c>
      <c r="G141" s="218" t="s">
        <v>212</v>
      </c>
      <c r="H141" s="219">
        <v>1.2</v>
      </c>
      <c r="I141" s="220"/>
      <c r="J141" s="221">
        <f>ROUND(I141*H141,2)</f>
        <v>0</v>
      </c>
      <c r="K141" s="217" t="s">
        <v>182</v>
      </c>
      <c r="L141" s="45"/>
      <c r="M141" s="222" t="s">
        <v>19</v>
      </c>
      <c r="N141" s="223" t="s">
        <v>42</v>
      </c>
      <c r="O141" s="85"/>
      <c r="P141" s="224">
        <f>O141*H141</f>
        <v>0</v>
      </c>
      <c r="Q141" s="224">
        <v>0</v>
      </c>
      <c r="R141" s="224">
        <f>Q141*H141</f>
        <v>0</v>
      </c>
      <c r="S141" s="224">
        <v>0</v>
      </c>
      <c r="T141" s="225">
        <f>S141*H141</f>
        <v>0</v>
      </c>
      <c r="U141" s="39"/>
      <c r="V141" s="39"/>
      <c r="W141" s="39"/>
      <c r="X141" s="39"/>
      <c r="Y141" s="39"/>
      <c r="Z141" s="39"/>
      <c r="AA141" s="39"/>
      <c r="AB141" s="39"/>
      <c r="AC141" s="39"/>
      <c r="AD141" s="39"/>
      <c r="AE141" s="39"/>
      <c r="AR141" s="226" t="s">
        <v>118</v>
      </c>
      <c r="AT141" s="226" t="s">
        <v>178</v>
      </c>
      <c r="AU141" s="226" t="s">
        <v>80</v>
      </c>
      <c r="AY141" s="18" t="s">
        <v>175</v>
      </c>
      <c r="BE141" s="227">
        <f>IF(N141="základní",J141,0)</f>
        <v>0</v>
      </c>
      <c r="BF141" s="227">
        <f>IF(N141="snížená",J141,0)</f>
        <v>0</v>
      </c>
      <c r="BG141" s="227">
        <f>IF(N141="zákl. přenesená",J141,0)</f>
        <v>0</v>
      </c>
      <c r="BH141" s="227">
        <f>IF(N141="sníž. přenesená",J141,0)</f>
        <v>0</v>
      </c>
      <c r="BI141" s="227">
        <f>IF(N141="nulová",J141,0)</f>
        <v>0</v>
      </c>
      <c r="BJ141" s="18" t="s">
        <v>78</v>
      </c>
      <c r="BK141" s="227">
        <f>ROUND(I141*H141,2)</f>
        <v>0</v>
      </c>
      <c r="BL141" s="18" t="s">
        <v>118</v>
      </c>
      <c r="BM141" s="226" t="s">
        <v>381</v>
      </c>
    </row>
    <row r="142" s="13" customFormat="1">
      <c r="A142" s="13"/>
      <c r="B142" s="228"/>
      <c r="C142" s="229"/>
      <c r="D142" s="230" t="s">
        <v>184</v>
      </c>
      <c r="E142" s="231" t="s">
        <v>19</v>
      </c>
      <c r="F142" s="232" t="s">
        <v>382</v>
      </c>
      <c r="G142" s="229"/>
      <c r="H142" s="233">
        <v>1.2</v>
      </c>
      <c r="I142" s="234"/>
      <c r="J142" s="229"/>
      <c r="K142" s="229"/>
      <c r="L142" s="235"/>
      <c r="M142" s="236"/>
      <c r="N142" s="237"/>
      <c r="O142" s="237"/>
      <c r="P142" s="237"/>
      <c r="Q142" s="237"/>
      <c r="R142" s="237"/>
      <c r="S142" s="237"/>
      <c r="T142" s="238"/>
      <c r="U142" s="13"/>
      <c r="V142" s="13"/>
      <c r="W142" s="13"/>
      <c r="X142" s="13"/>
      <c r="Y142" s="13"/>
      <c r="Z142" s="13"/>
      <c r="AA142" s="13"/>
      <c r="AB142" s="13"/>
      <c r="AC142" s="13"/>
      <c r="AD142" s="13"/>
      <c r="AE142" s="13"/>
      <c r="AT142" s="239" t="s">
        <v>184</v>
      </c>
      <c r="AU142" s="239" t="s">
        <v>80</v>
      </c>
      <c r="AV142" s="13" t="s">
        <v>80</v>
      </c>
      <c r="AW142" s="13" t="s">
        <v>32</v>
      </c>
      <c r="AX142" s="13" t="s">
        <v>78</v>
      </c>
      <c r="AY142" s="239" t="s">
        <v>175</v>
      </c>
    </row>
    <row r="143" s="2" customFormat="1" ht="37.8" customHeight="1">
      <c r="A143" s="39"/>
      <c r="B143" s="40"/>
      <c r="C143" s="215" t="s">
        <v>8</v>
      </c>
      <c r="D143" s="215" t="s">
        <v>178</v>
      </c>
      <c r="E143" s="216" t="s">
        <v>383</v>
      </c>
      <c r="F143" s="217" t="s">
        <v>384</v>
      </c>
      <c r="G143" s="218" t="s">
        <v>212</v>
      </c>
      <c r="H143" s="219">
        <v>1.2</v>
      </c>
      <c r="I143" s="220"/>
      <c r="J143" s="221">
        <f>ROUND(I143*H143,2)</f>
        <v>0</v>
      </c>
      <c r="K143" s="217" t="s">
        <v>182</v>
      </c>
      <c r="L143" s="45"/>
      <c r="M143" s="222" t="s">
        <v>19</v>
      </c>
      <c r="N143" s="223" t="s">
        <v>42</v>
      </c>
      <c r="O143" s="85"/>
      <c r="P143" s="224">
        <f>O143*H143</f>
        <v>0</v>
      </c>
      <c r="Q143" s="224">
        <v>0</v>
      </c>
      <c r="R143" s="224">
        <f>Q143*H143</f>
        <v>0</v>
      </c>
      <c r="S143" s="224">
        <v>0</v>
      </c>
      <c r="T143" s="225">
        <f>S143*H143</f>
        <v>0</v>
      </c>
      <c r="U143" s="39"/>
      <c r="V143" s="39"/>
      <c r="W143" s="39"/>
      <c r="X143" s="39"/>
      <c r="Y143" s="39"/>
      <c r="Z143" s="39"/>
      <c r="AA143" s="39"/>
      <c r="AB143" s="39"/>
      <c r="AC143" s="39"/>
      <c r="AD143" s="39"/>
      <c r="AE143" s="39"/>
      <c r="AR143" s="226" t="s">
        <v>118</v>
      </c>
      <c r="AT143" s="226" t="s">
        <v>178</v>
      </c>
      <c r="AU143" s="226" t="s">
        <v>80</v>
      </c>
      <c r="AY143" s="18" t="s">
        <v>175</v>
      </c>
      <c r="BE143" s="227">
        <f>IF(N143="základní",J143,0)</f>
        <v>0</v>
      </c>
      <c r="BF143" s="227">
        <f>IF(N143="snížená",J143,0)</f>
        <v>0</v>
      </c>
      <c r="BG143" s="227">
        <f>IF(N143="zákl. přenesená",J143,0)</f>
        <v>0</v>
      </c>
      <c r="BH143" s="227">
        <f>IF(N143="sníž. přenesená",J143,0)</f>
        <v>0</v>
      </c>
      <c r="BI143" s="227">
        <f>IF(N143="nulová",J143,0)</f>
        <v>0</v>
      </c>
      <c r="BJ143" s="18" t="s">
        <v>78</v>
      </c>
      <c r="BK143" s="227">
        <f>ROUND(I143*H143,2)</f>
        <v>0</v>
      </c>
      <c r="BL143" s="18" t="s">
        <v>118</v>
      </c>
      <c r="BM143" s="226" t="s">
        <v>385</v>
      </c>
    </row>
    <row r="144" s="13" customFormat="1">
      <c r="A144" s="13"/>
      <c r="B144" s="228"/>
      <c r="C144" s="229"/>
      <c r="D144" s="230" t="s">
        <v>184</v>
      </c>
      <c r="E144" s="231" t="s">
        <v>19</v>
      </c>
      <c r="F144" s="232" t="s">
        <v>382</v>
      </c>
      <c r="G144" s="229"/>
      <c r="H144" s="233">
        <v>1.2</v>
      </c>
      <c r="I144" s="234"/>
      <c r="J144" s="229"/>
      <c r="K144" s="229"/>
      <c r="L144" s="235"/>
      <c r="M144" s="236"/>
      <c r="N144" s="237"/>
      <c r="O144" s="237"/>
      <c r="P144" s="237"/>
      <c r="Q144" s="237"/>
      <c r="R144" s="237"/>
      <c r="S144" s="237"/>
      <c r="T144" s="238"/>
      <c r="U144" s="13"/>
      <c r="V144" s="13"/>
      <c r="W144" s="13"/>
      <c r="X144" s="13"/>
      <c r="Y144" s="13"/>
      <c r="Z144" s="13"/>
      <c r="AA144" s="13"/>
      <c r="AB144" s="13"/>
      <c r="AC144" s="13"/>
      <c r="AD144" s="13"/>
      <c r="AE144" s="13"/>
      <c r="AT144" s="239" t="s">
        <v>184</v>
      </c>
      <c r="AU144" s="239" t="s">
        <v>80</v>
      </c>
      <c r="AV144" s="13" t="s">
        <v>80</v>
      </c>
      <c r="AW144" s="13" t="s">
        <v>32</v>
      </c>
      <c r="AX144" s="13" t="s">
        <v>78</v>
      </c>
      <c r="AY144" s="239" t="s">
        <v>175</v>
      </c>
    </row>
    <row r="145" s="2" customFormat="1" ht="24.15" customHeight="1">
      <c r="A145" s="39"/>
      <c r="B145" s="40"/>
      <c r="C145" s="215" t="s">
        <v>135</v>
      </c>
      <c r="D145" s="215" t="s">
        <v>178</v>
      </c>
      <c r="E145" s="216" t="s">
        <v>228</v>
      </c>
      <c r="F145" s="217" t="s">
        <v>229</v>
      </c>
      <c r="G145" s="218" t="s">
        <v>212</v>
      </c>
      <c r="H145" s="219">
        <v>2.3999999999999999</v>
      </c>
      <c r="I145" s="220"/>
      <c r="J145" s="221">
        <f>ROUND(I145*H145,2)</f>
        <v>0</v>
      </c>
      <c r="K145" s="217" t="s">
        <v>182</v>
      </c>
      <c r="L145" s="45"/>
      <c r="M145" s="222" t="s">
        <v>19</v>
      </c>
      <c r="N145" s="223" t="s">
        <v>42</v>
      </c>
      <c r="O145" s="85"/>
      <c r="P145" s="224">
        <f>O145*H145</f>
        <v>0</v>
      </c>
      <c r="Q145" s="224">
        <v>0</v>
      </c>
      <c r="R145" s="224">
        <f>Q145*H145</f>
        <v>0</v>
      </c>
      <c r="S145" s="224">
        <v>0</v>
      </c>
      <c r="T145" s="225">
        <f>S145*H145</f>
        <v>0</v>
      </c>
      <c r="U145" s="39"/>
      <c r="V145" s="39"/>
      <c r="W145" s="39"/>
      <c r="X145" s="39"/>
      <c r="Y145" s="39"/>
      <c r="Z145" s="39"/>
      <c r="AA145" s="39"/>
      <c r="AB145" s="39"/>
      <c r="AC145" s="39"/>
      <c r="AD145" s="39"/>
      <c r="AE145" s="39"/>
      <c r="AR145" s="226" t="s">
        <v>118</v>
      </c>
      <c r="AT145" s="226" t="s">
        <v>178</v>
      </c>
      <c r="AU145" s="226" t="s">
        <v>80</v>
      </c>
      <c r="AY145" s="18" t="s">
        <v>175</v>
      </c>
      <c r="BE145" s="227">
        <f>IF(N145="základní",J145,0)</f>
        <v>0</v>
      </c>
      <c r="BF145" s="227">
        <f>IF(N145="snížená",J145,0)</f>
        <v>0</v>
      </c>
      <c r="BG145" s="227">
        <f>IF(N145="zákl. přenesená",J145,0)</f>
        <v>0</v>
      </c>
      <c r="BH145" s="227">
        <f>IF(N145="sníž. přenesená",J145,0)</f>
        <v>0</v>
      </c>
      <c r="BI145" s="227">
        <f>IF(N145="nulová",J145,0)</f>
        <v>0</v>
      </c>
      <c r="BJ145" s="18" t="s">
        <v>78</v>
      </c>
      <c r="BK145" s="227">
        <f>ROUND(I145*H145,2)</f>
        <v>0</v>
      </c>
      <c r="BL145" s="18" t="s">
        <v>118</v>
      </c>
      <c r="BM145" s="226" t="s">
        <v>386</v>
      </c>
    </row>
    <row r="146" s="13" customFormat="1">
      <c r="A146" s="13"/>
      <c r="B146" s="228"/>
      <c r="C146" s="229"/>
      <c r="D146" s="230" t="s">
        <v>184</v>
      </c>
      <c r="E146" s="231" t="s">
        <v>19</v>
      </c>
      <c r="F146" s="232" t="s">
        <v>387</v>
      </c>
      <c r="G146" s="229"/>
      <c r="H146" s="233">
        <v>2.3999999999999999</v>
      </c>
      <c r="I146" s="234"/>
      <c r="J146" s="229"/>
      <c r="K146" s="229"/>
      <c r="L146" s="235"/>
      <c r="M146" s="236"/>
      <c r="N146" s="237"/>
      <c r="O146" s="237"/>
      <c r="P146" s="237"/>
      <c r="Q146" s="237"/>
      <c r="R146" s="237"/>
      <c r="S146" s="237"/>
      <c r="T146" s="238"/>
      <c r="U146" s="13"/>
      <c r="V146" s="13"/>
      <c r="W146" s="13"/>
      <c r="X146" s="13"/>
      <c r="Y146" s="13"/>
      <c r="Z146" s="13"/>
      <c r="AA146" s="13"/>
      <c r="AB146" s="13"/>
      <c r="AC146" s="13"/>
      <c r="AD146" s="13"/>
      <c r="AE146" s="13"/>
      <c r="AT146" s="239" t="s">
        <v>184</v>
      </c>
      <c r="AU146" s="239" t="s">
        <v>80</v>
      </c>
      <c r="AV146" s="13" t="s">
        <v>80</v>
      </c>
      <c r="AW146" s="13" t="s">
        <v>32</v>
      </c>
      <c r="AX146" s="13" t="s">
        <v>78</v>
      </c>
      <c r="AY146" s="239" t="s">
        <v>175</v>
      </c>
    </row>
    <row r="147" s="2" customFormat="1" ht="33" customHeight="1">
      <c r="A147" s="39"/>
      <c r="B147" s="40"/>
      <c r="C147" s="215" t="s">
        <v>138</v>
      </c>
      <c r="D147" s="215" t="s">
        <v>178</v>
      </c>
      <c r="E147" s="216" t="s">
        <v>234</v>
      </c>
      <c r="F147" s="217" t="s">
        <v>235</v>
      </c>
      <c r="G147" s="218" t="s">
        <v>212</v>
      </c>
      <c r="H147" s="219">
        <v>2.3999999999999999</v>
      </c>
      <c r="I147" s="220"/>
      <c r="J147" s="221">
        <f>ROUND(I147*H147,2)</f>
        <v>0</v>
      </c>
      <c r="K147" s="217" t="s">
        <v>182</v>
      </c>
      <c r="L147" s="45"/>
      <c r="M147" s="222" t="s">
        <v>19</v>
      </c>
      <c r="N147" s="223" t="s">
        <v>42</v>
      </c>
      <c r="O147" s="85"/>
      <c r="P147" s="224">
        <f>O147*H147</f>
        <v>0</v>
      </c>
      <c r="Q147" s="224">
        <v>0</v>
      </c>
      <c r="R147" s="224">
        <f>Q147*H147</f>
        <v>0</v>
      </c>
      <c r="S147" s="224">
        <v>0</v>
      </c>
      <c r="T147" s="225">
        <f>S147*H147</f>
        <v>0</v>
      </c>
      <c r="U147" s="39"/>
      <c r="V147" s="39"/>
      <c r="W147" s="39"/>
      <c r="X147" s="39"/>
      <c r="Y147" s="39"/>
      <c r="Z147" s="39"/>
      <c r="AA147" s="39"/>
      <c r="AB147" s="39"/>
      <c r="AC147" s="39"/>
      <c r="AD147" s="39"/>
      <c r="AE147" s="39"/>
      <c r="AR147" s="226" t="s">
        <v>118</v>
      </c>
      <c r="AT147" s="226" t="s">
        <v>178</v>
      </c>
      <c r="AU147" s="226" t="s">
        <v>80</v>
      </c>
      <c r="AY147" s="18" t="s">
        <v>175</v>
      </c>
      <c r="BE147" s="227">
        <f>IF(N147="základní",J147,0)</f>
        <v>0</v>
      </c>
      <c r="BF147" s="227">
        <f>IF(N147="snížená",J147,0)</f>
        <v>0</v>
      </c>
      <c r="BG147" s="227">
        <f>IF(N147="zákl. přenesená",J147,0)</f>
        <v>0</v>
      </c>
      <c r="BH147" s="227">
        <f>IF(N147="sníž. přenesená",J147,0)</f>
        <v>0</v>
      </c>
      <c r="BI147" s="227">
        <f>IF(N147="nulová",J147,0)</f>
        <v>0</v>
      </c>
      <c r="BJ147" s="18" t="s">
        <v>78</v>
      </c>
      <c r="BK147" s="227">
        <f>ROUND(I147*H147,2)</f>
        <v>0</v>
      </c>
      <c r="BL147" s="18" t="s">
        <v>118</v>
      </c>
      <c r="BM147" s="226" t="s">
        <v>388</v>
      </c>
    </row>
    <row r="148" s="13" customFormat="1">
      <c r="A148" s="13"/>
      <c r="B148" s="228"/>
      <c r="C148" s="229"/>
      <c r="D148" s="230" t="s">
        <v>184</v>
      </c>
      <c r="E148" s="231" t="s">
        <v>19</v>
      </c>
      <c r="F148" s="232" t="s">
        <v>387</v>
      </c>
      <c r="G148" s="229"/>
      <c r="H148" s="233">
        <v>2.3999999999999999</v>
      </c>
      <c r="I148" s="234"/>
      <c r="J148" s="229"/>
      <c r="K148" s="229"/>
      <c r="L148" s="235"/>
      <c r="M148" s="236"/>
      <c r="N148" s="237"/>
      <c r="O148" s="237"/>
      <c r="P148" s="237"/>
      <c r="Q148" s="237"/>
      <c r="R148" s="237"/>
      <c r="S148" s="237"/>
      <c r="T148" s="238"/>
      <c r="U148" s="13"/>
      <c r="V148" s="13"/>
      <c r="W148" s="13"/>
      <c r="X148" s="13"/>
      <c r="Y148" s="13"/>
      <c r="Z148" s="13"/>
      <c r="AA148" s="13"/>
      <c r="AB148" s="13"/>
      <c r="AC148" s="13"/>
      <c r="AD148" s="13"/>
      <c r="AE148" s="13"/>
      <c r="AT148" s="239" t="s">
        <v>184</v>
      </c>
      <c r="AU148" s="239" t="s">
        <v>80</v>
      </c>
      <c r="AV148" s="13" t="s">
        <v>80</v>
      </c>
      <c r="AW148" s="13" t="s">
        <v>32</v>
      </c>
      <c r="AX148" s="13" t="s">
        <v>78</v>
      </c>
      <c r="AY148" s="239" t="s">
        <v>175</v>
      </c>
    </row>
    <row r="149" s="2" customFormat="1" ht="37.8" customHeight="1">
      <c r="A149" s="39"/>
      <c r="B149" s="40"/>
      <c r="C149" s="215" t="s">
        <v>263</v>
      </c>
      <c r="D149" s="215" t="s">
        <v>178</v>
      </c>
      <c r="E149" s="216" t="s">
        <v>389</v>
      </c>
      <c r="F149" s="217" t="s">
        <v>390</v>
      </c>
      <c r="G149" s="218" t="s">
        <v>244</v>
      </c>
      <c r="H149" s="219">
        <v>219</v>
      </c>
      <c r="I149" s="220"/>
      <c r="J149" s="221">
        <f>ROUND(I149*H149,2)</f>
        <v>0</v>
      </c>
      <c r="K149" s="217" t="s">
        <v>391</v>
      </c>
      <c r="L149" s="45"/>
      <c r="M149" s="222" t="s">
        <v>19</v>
      </c>
      <c r="N149" s="223" t="s">
        <v>42</v>
      </c>
      <c r="O149" s="85"/>
      <c r="P149" s="224">
        <f>O149*H149</f>
        <v>0</v>
      </c>
      <c r="Q149" s="224">
        <v>0</v>
      </c>
      <c r="R149" s="224">
        <f>Q149*H149</f>
        <v>0</v>
      </c>
      <c r="S149" s="224">
        <v>0</v>
      </c>
      <c r="T149" s="225">
        <f>S149*H149</f>
        <v>0</v>
      </c>
      <c r="U149" s="39"/>
      <c r="V149" s="39"/>
      <c r="W149" s="39"/>
      <c r="X149" s="39"/>
      <c r="Y149" s="39"/>
      <c r="Z149" s="39"/>
      <c r="AA149" s="39"/>
      <c r="AB149" s="39"/>
      <c r="AC149" s="39"/>
      <c r="AD149" s="39"/>
      <c r="AE149" s="39"/>
      <c r="AR149" s="226" t="s">
        <v>118</v>
      </c>
      <c r="AT149" s="226" t="s">
        <v>178</v>
      </c>
      <c r="AU149" s="226" t="s">
        <v>80</v>
      </c>
      <c r="AY149" s="18" t="s">
        <v>175</v>
      </c>
      <c r="BE149" s="227">
        <f>IF(N149="základní",J149,0)</f>
        <v>0</v>
      </c>
      <c r="BF149" s="227">
        <f>IF(N149="snížená",J149,0)</f>
        <v>0</v>
      </c>
      <c r="BG149" s="227">
        <f>IF(N149="zákl. přenesená",J149,0)</f>
        <v>0</v>
      </c>
      <c r="BH149" s="227">
        <f>IF(N149="sníž. přenesená",J149,0)</f>
        <v>0</v>
      </c>
      <c r="BI149" s="227">
        <f>IF(N149="nulová",J149,0)</f>
        <v>0</v>
      </c>
      <c r="BJ149" s="18" t="s">
        <v>78</v>
      </c>
      <c r="BK149" s="227">
        <f>ROUND(I149*H149,2)</f>
        <v>0</v>
      </c>
      <c r="BL149" s="18" t="s">
        <v>118</v>
      </c>
      <c r="BM149" s="226" t="s">
        <v>392</v>
      </c>
    </row>
    <row r="150" s="13" customFormat="1">
      <c r="A150" s="13"/>
      <c r="B150" s="228"/>
      <c r="C150" s="229"/>
      <c r="D150" s="230" t="s">
        <v>184</v>
      </c>
      <c r="E150" s="231" t="s">
        <v>19</v>
      </c>
      <c r="F150" s="232" t="s">
        <v>393</v>
      </c>
      <c r="G150" s="229"/>
      <c r="H150" s="233">
        <v>219</v>
      </c>
      <c r="I150" s="234"/>
      <c r="J150" s="229"/>
      <c r="K150" s="229"/>
      <c r="L150" s="235"/>
      <c r="M150" s="236"/>
      <c r="N150" s="237"/>
      <c r="O150" s="237"/>
      <c r="P150" s="237"/>
      <c r="Q150" s="237"/>
      <c r="R150" s="237"/>
      <c r="S150" s="237"/>
      <c r="T150" s="238"/>
      <c r="U150" s="13"/>
      <c r="V150" s="13"/>
      <c r="W150" s="13"/>
      <c r="X150" s="13"/>
      <c r="Y150" s="13"/>
      <c r="Z150" s="13"/>
      <c r="AA150" s="13"/>
      <c r="AB150" s="13"/>
      <c r="AC150" s="13"/>
      <c r="AD150" s="13"/>
      <c r="AE150" s="13"/>
      <c r="AT150" s="239" t="s">
        <v>184</v>
      </c>
      <c r="AU150" s="239" t="s">
        <v>80</v>
      </c>
      <c r="AV150" s="13" t="s">
        <v>80</v>
      </c>
      <c r="AW150" s="13" t="s">
        <v>32</v>
      </c>
      <c r="AX150" s="13" t="s">
        <v>78</v>
      </c>
      <c r="AY150" s="239" t="s">
        <v>175</v>
      </c>
    </row>
    <row r="151" s="2" customFormat="1" ht="37.8" customHeight="1">
      <c r="A151" s="39"/>
      <c r="B151" s="40"/>
      <c r="C151" s="215" t="s">
        <v>267</v>
      </c>
      <c r="D151" s="215" t="s">
        <v>178</v>
      </c>
      <c r="E151" s="216" t="s">
        <v>394</v>
      </c>
      <c r="F151" s="217" t="s">
        <v>395</v>
      </c>
      <c r="G151" s="218" t="s">
        <v>396</v>
      </c>
      <c r="H151" s="219">
        <v>65.700000000000003</v>
      </c>
      <c r="I151" s="220"/>
      <c r="J151" s="221">
        <f>ROUND(I151*H151,2)</f>
        <v>0</v>
      </c>
      <c r="K151" s="217" t="s">
        <v>391</v>
      </c>
      <c r="L151" s="45"/>
      <c r="M151" s="222" t="s">
        <v>19</v>
      </c>
      <c r="N151" s="223" t="s">
        <v>42</v>
      </c>
      <c r="O151" s="85"/>
      <c r="P151" s="224">
        <f>O151*H151</f>
        <v>0</v>
      </c>
      <c r="Q151" s="224">
        <v>0</v>
      </c>
      <c r="R151" s="224">
        <f>Q151*H151</f>
        <v>0</v>
      </c>
      <c r="S151" s="224">
        <v>0</v>
      </c>
      <c r="T151" s="225">
        <f>S151*H151</f>
        <v>0</v>
      </c>
      <c r="U151" s="39"/>
      <c r="V151" s="39"/>
      <c r="W151" s="39"/>
      <c r="X151" s="39"/>
      <c r="Y151" s="39"/>
      <c r="Z151" s="39"/>
      <c r="AA151" s="39"/>
      <c r="AB151" s="39"/>
      <c r="AC151" s="39"/>
      <c r="AD151" s="39"/>
      <c r="AE151" s="39"/>
      <c r="AR151" s="226" t="s">
        <v>118</v>
      </c>
      <c r="AT151" s="226" t="s">
        <v>178</v>
      </c>
      <c r="AU151" s="226" t="s">
        <v>80</v>
      </c>
      <c r="AY151" s="18" t="s">
        <v>175</v>
      </c>
      <c r="BE151" s="227">
        <f>IF(N151="základní",J151,0)</f>
        <v>0</v>
      </c>
      <c r="BF151" s="227">
        <f>IF(N151="snížená",J151,0)</f>
        <v>0</v>
      </c>
      <c r="BG151" s="227">
        <f>IF(N151="zákl. přenesená",J151,0)</f>
        <v>0</v>
      </c>
      <c r="BH151" s="227">
        <f>IF(N151="sníž. přenesená",J151,0)</f>
        <v>0</v>
      </c>
      <c r="BI151" s="227">
        <f>IF(N151="nulová",J151,0)</f>
        <v>0</v>
      </c>
      <c r="BJ151" s="18" t="s">
        <v>78</v>
      </c>
      <c r="BK151" s="227">
        <f>ROUND(I151*H151,2)</f>
        <v>0</v>
      </c>
      <c r="BL151" s="18" t="s">
        <v>118</v>
      </c>
      <c r="BM151" s="226" t="s">
        <v>397</v>
      </c>
    </row>
    <row r="152" s="13" customFormat="1">
      <c r="A152" s="13"/>
      <c r="B152" s="228"/>
      <c r="C152" s="229"/>
      <c r="D152" s="230" t="s">
        <v>184</v>
      </c>
      <c r="E152" s="231" t="s">
        <v>19</v>
      </c>
      <c r="F152" s="232" t="s">
        <v>398</v>
      </c>
      <c r="G152" s="229"/>
      <c r="H152" s="233">
        <v>65.700000000000003</v>
      </c>
      <c r="I152" s="234"/>
      <c r="J152" s="229"/>
      <c r="K152" s="229"/>
      <c r="L152" s="235"/>
      <c r="M152" s="236"/>
      <c r="N152" s="237"/>
      <c r="O152" s="237"/>
      <c r="P152" s="237"/>
      <c r="Q152" s="237"/>
      <c r="R152" s="237"/>
      <c r="S152" s="237"/>
      <c r="T152" s="238"/>
      <c r="U152" s="13"/>
      <c r="V152" s="13"/>
      <c r="W152" s="13"/>
      <c r="X152" s="13"/>
      <c r="Y152" s="13"/>
      <c r="Z152" s="13"/>
      <c r="AA152" s="13"/>
      <c r="AB152" s="13"/>
      <c r="AC152" s="13"/>
      <c r="AD152" s="13"/>
      <c r="AE152" s="13"/>
      <c r="AT152" s="239" t="s">
        <v>184</v>
      </c>
      <c r="AU152" s="239" t="s">
        <v>80</v>
      </c>
      <c r="AV152" s="13" t="s">
        <v>80</v>
      </c>
      <c r="AW152" s="13" t="s">
        <v>32</v>
      </c>
      <c r="AX152" s="13" t="s">
        <v>78</v>
      </c>
      <c r="AY152" s="239" t="s">
        <v>175</v>
      </c>
    </row>
    <row r="153" s="2" customFormat="1" ht="16.5" customHeight="1">
      <c r="A153" s="39"/>
      <c r="B153" s="40"/>
      <c r="C153" s="251" t="s">
        <v>399</v>
      </c>
      <c r="D153" s="251" t="s">
        <v>199</v>
      </c>
      <c r="E153" s="252" t="s">
        <v>400</v>
      </c>
      <c r="F153" s="253" t="s">
        <v>401</v>
      </c>
      <c r="G153" s="254" t="s">
        <v>196</v>
      </c>
      <c r="H153" s="255">
        <v>2.1899999999999999</v>
      </c>
      <c r="I153" s="256"/>
      <c r="J153" s="257">
        <f>ROUND(I153*H153,2)</f>
        <v>0</v>
      </c>
      <c r="K153" s="253" t="s">
        <v>391</v>
      </c>
      <c r="L153" s="258"/>
      <c r="M153" s="259" t="s">
        <v>19</v>
      </c>
      <c r="N153" s="260" t="s">
        <v>42</v>
      </c>
      <c r="O153" s="85"/>
      <c r="P153" s="224">
        <f>O153*H153</f>
        <v>0</v>
      </c>
      <c r="Q153" s="224">
        <v>2.4289999999999998</v>
      </c>
      <c r="R153" s="224">
        <f>Q153*H153</f>
        <v>5.3195099999999993</v>
      </c>
      <c r="S153" s="224">
        <v>0</v>
      </c>
      <c r="T153" s="225">
        <f>S153*H153</f>
        <v>0</v>
      </c>
      <c r="U153" s="39"/>
      <c r="V153" s="39"/>
      <c r="W153" s="39"/>
      <c r="X153" s="39"/>
      <c r="Y153" s="39"/>
      <c r="Z153" s="39"/>
      <c r="AA153" s="39"/>
      <c r="AB153" s="39"/>
      <c r="AC153" s="39"/>
      <c r="AD153" s="39"/>
      <c r="AE153" s="39"/>
      <c r="AR153" s="226" t="s">
        <v>203</v>
      </c>
      <c r="AT153" s="226" t="s">
        <v>199</v>
      </c>
      <c r="AU153" s="226" t="s">
        <v>80</v>
      </c>
      <c r="AY153" s="18" t="s">
        <v>175</v>
      </c>
      <c r="BE153" s="227">
        <f>IF(N153="základní",J153,0)</f>
        <v>0</v>
      </c>
      <c r="BF153" s="227">
        <f>IF(N153="snížená",J153,0)</f>
        <v>0</v>
      </c>
      <c r="BG153" s="227">
        <f>IF(N153="zákl. přenesená",J153,0)</f>
        <v>0</v>
      </c>
      <c r="BH153" s="227">
        <f>IF(N153="sníž. přenesená",J153,0)</f>
        <v>0</v>
      </c>
      <c r="BI153" s="227">
        <f>IF(N153="nulová",J153,0)</f>
        <v>0</v>
      </c>
      <c r="BJ153" s="18" t="s">
        <v>78</v>
      </c>
      <c r="BK153" s="227">
        <f>ROUND(I153*H153,2)</f>
        <v>0</v>
      </c>
      <c r="BL153" s="18" t="s">
        <v>118</v>
      </c>
      <c r="BM153" s="226" t="s">
        <v>402</v>
      </c>
    </row>
    <row r="154" s="13" customFormat="1">
      <c r="A154" s="13"/>
      <c r="B154" s="228"/>
      <c r="C154" s="229"/>
      <c r="D154" s="230" t="s">
        <v>184</v>
      </c>
      <c r="E154" s="231" t="s">
        <v>19</v>
      </c>
      <c r="F154" s="232" t="s">
        <v>403</v>
      </c>
      <c r="G154" s="229"/>
      <c r="H154" s="233">
        <v>2.1899999999999999</v>
      </c>
      <c r="I154" s="234"/>
      <c r="J154" s="229"/>
      <c r="K154" s="229"/>
      <c r="L154" s="235"/>
      <c r="M154" s="236"/>
      <c r="N154" s="237"/>
      <c r="O154" s="237"/>
      <c r="P154" s="237"/>
      <c r="Q154" s="237"/>
      <c r="R154" s="237"/>
      <c r="S154" s="237"/>
      <c r="T154" s="238"/>
      <c r="U154" s="13"/>
      <c r="V154" s="13"/>
      <c r="W154" s="13"/>
      <c r="X154" s="13"/>
      <c r="Y154" s="13"/>
      <c r="Z154" s="13"/>
      <c r="AA154" s="13"/>
      <c r="AB154" s="13"/>
      <c r="AC154" s="13"/>
      <c r="AD154" s="13"/>
      <c r="AE154" s="13"/>
      <c r="AT154" s="239" t="s">
        <v>184</v>
      </c>
      <c r="AU154" s="239" t="s">
        <v>80</v>
      </c>
      <c r="AV154" s="13" t="s">
        <v>80</v>
      </c>
      <c r="AW154" s="13" t="s">
        <v>32</v>
      </c>
      <c r="AX154" s="13" t="s">
        <v>78</v>
      </c>
      <c r="AY154" s="239" t="s">
        <v>175</v>
      </c>
    </row>
    <row r="155" s="2" customFormat="1" ht="37.8" customHeight="1">
      <c r="A155" s="39"/>
      <c r="B155" s="40"/>
      <c r="C155" s="215" t="s">
        <v>404</v>
      </c>
      <c r="D155" s="215" t="s">
        <v>178</v>
      </c>
      <c r="E155" s="216" t="s">
        <v>405</v>
      </c>
      <c r="F155" s="217" t="s">
        <v>406</v>
      </c>
      <c r="G155" s="218" t="s">
        <v>202</v>
      </c>
      <c r="H155" s="219">
        <v>4.8179999999999996</v>
      </c>
      <c r="I155" s="220"/>
      <c r="J155" s="221">
        <f>ROUND(I155*H155,2)</f>
        <v>0</v>
      </c>
      <c r="K155" s="217" t="s">
        <v>391</v>
      </c>
      <c r="L155" s="45"/>
      <c r="M155" s="222" t="s">
        <v>19</v>
      </c>
      <c r="N155" s="223" t="s">
        <v>42</v>
      </c>
      <c r="O155" s="85"/>
      <c r="P155" s="224">
        <f>O155*H155</f>
        <v>0</v>
      </c>
      <c r="Q155" s="224">
        <v>0</v>
      </c>
      <c r="R155" s="224">
        <f>Q155*H155</f>
        <v>0</v>
      </c>
      <c r="S155" s="224">
        <v>0</v>
      </c>
      <c r="T155" s="225">
        <f>S155*H155</f>
        <v>0</v>
      </c>
      <c r="U155" s="39"/>
      <c r="V155" s="39"/>
      <c r="W155" s="39"/>
      <c r="X155" s="39"/>
      <c r="Y155" s="39"/>
      <c r="Z155" s="39"/>
      <c r="AA155" s="39"/>
      <c r="AB155" s="39"/>
      <c r="AC155" s="39"/>
      <c r="AD155" s="39"/>
      <c r="AE155" s="39"/>
      <c r="AR155" s="226" t="s">
        <v>118</v>
      </c>
      <c r="AT155" s="226" t="s">
        <v>178</v>
      </c>
      <c r="AU155" s="226" t="s">
        <v>80</v>
      </c>
      <c r="AY155" s="18" t="s">
        <v>175</v>
      </c>
      <c r="BE155" s="227">
        <f>IF(N155="základní",J155,0)</f>
        <v>0</v>
      </c>
      <c r="BF155" s="227">
        <f>IF(N155="snížená",J155,0)</f>
        <v>0</v>
      </c>
      <c r="BG155" s="227">
        <f>IF(N155="zákl. přenesená",J155,0)</f>
        <v>0</v>
      </c>
      <c r="BH155" s="227">
        <f>IF(N155="sníž. přenesená",J155,0)</f>
        <v>0</v>
      </c>
      <c r="BI155" s="227">
        <f>IF(N155="nulová",J155,0)</f>
        <v>0</v>
      </c>
      <c r="BJ155" s="18" t="s">
        <v>78</v>
      </c>
      <c r="BK155" s="227">
        <f>ROUND(I155*H155,2)</f>
        <v>0</v>
      </c>
      <c r="BL155" s="18" t="s">
        <v>118</v>
      </c>
      <c r="BM155" s="226" t="s">
        <v>407</v>
      </c>
    </row>
    <row r="156" s="15" customFormat="1">
      <c r="A156" s="15"/>
      <c r="B156" s="261"/>
      <c r="C156" s="262"/>
      <c r="D156" s="230" t="s">
        <v>184</v>
      </c>
      <c r="E156" s="263" t="s">
        <v>19</v>
      </c>
      <c r="F156" s="264" t="s">
        <v>408</v>
      </c>
      <c r="G156" s="262"/>
      <c r="H156" s="263" t="s">
        <v>19</v>
      </c>
      <c r="I156" s="265"/>
      <c r="J156" s="262"/>
      <c r="K156" s="262"/>
      <c r="L156" s="266"/>
      <c r="M156" s="267"/>
      <c r="N156" s="268"/>
      <c r="O156" s="268"/>
      <c r="P156" s="268"/>
      <c r="Q156" s="268"/>
      <c r="R156" s="268"/>
      <c r="S156" s="268"/>
      <c r="T156" s="269"/>
      <c r="U156" s="15"/>
      <c r="V156" s="15"/>
      <c r="W156" s="15"/>
      <c r="X156" s="15"/>
      <c r="Y156" s="15"/>
      <c r="Z156" s="15"/>
      <c r="AA156" s="15"/>
      <c r="AB156" s="15"/>
      <c r="AC156" s="15"/>
      <c r="AD156" s="15"/>
      <c r="AE156" s="15"/>
      <c r="AT156" s="270" t="s">
        <v>184</v>
      </c>
      <c r="AU156" s="270" t="s">
        <v>80</v>
      </c>
      <c r="AV156" s="15" t="s">
        <v>78</v>
      </c>
      <c r="AW156" s="15" t="s">
        <v>32</v>
      </c>
      <c r="AX156" s="15" t="s">
        <v>71</v>
      </c>
      <c r="AY156" s="270" t="s">
        <v>175</v>
      </c>
    </row>
    <row r="157" s="13" customFormat="1">
      <c r="A157" s="13"/>
      <c r="B157" s="228"/>
      <c r="C157" s="229"/>
      <c r="D157" s="230" t="s">
        <v>184</v>
      </c>
      <c r="E157" s="231" t="s">
        <v>19</v>
      </c>
      <c r="F157" s="232" t="s">
        <v>409</v>
      </c>
      <c r="G157" s="229"/>
      <c r="H157" s="233">
        <v>4.8179999999999996</v>
      </c>
      <c r="I157" s="234"/>
      <c r="J157" s="229"/>
      <c r="K157" s="229"/>
      <c r="L157" s="235"/>
      <c r="M157" s="236"/>
      <c r="N157" s="237"/>
      <c r="O157" s="237"/>
      <c r="P157" s="237"/>
      <c r="Q157" s="237"/>
      <c r="R157" s="237"/>
      <c r="S157" s="237"/>
      <c r="T157" s="238"/>
      <c r="U157" s="13"/>
      <c r="V157" s="13"/>
      <c r="W157" s="13"/>
      <c r="X157" s="13"/>
      <c r="Y157" s="13"/>
      <c r="Z157" s="13"/>
      <c r="AA157" s="13"/>
      <c r="AB157" s="13"/>
      <c r="AC157" s="13"/>
      <c r="AD157" s="13"/>
      <c r="AE157" s="13"/>
      <c r="AT157" s="239" t="s">
        <v>184</v>
      </c>
      <c r="AU157" s="239" t="s">
        <v>80</v>
      </c>
      <c r="AV157" s="13" t="s">
        <v>80</v>
      </c>
      <c r="AW157" s="13" t="s">
        <v>32</v>
      </c>
      <c r="AX157" s="13" t="s">
        <v>78</v>
      </c>
      <c r="AY157" s="239" t="s">
        <v>175</v>
      </c>
    </row>
    <row r="158" s="2" customFormat="1" ht="37.8" customHeight="1">
      <c r="A158" s="39"/>
      <c r="B158" s="40"/>
      <c r="C158" s="215" t="s">
        <v>7</v>
      </c>
      <c r="D158" s="215" t="s">
        <v>178</v>
      </c>
      <c r="E158" s="216" t="s">
        <v>410</v>
      </c>
      <c r="F158" s="217" t="s">
        <v>411</v>
      </c>
      <c r="G158" s="218" t="s">
        <v>202</v>
      </c>
      <c r="H158" s="219">
        <v>1.5</v>
      </c>
      <c r="I158" s="220"/>
      <c r="J158" s="221">
        <f>ROUND(I158*H158,2)</f>
        <v>0</v>
      </c>
      <c r="K158" s="217" t="s">
        <v>391</v>
      </c>
      <c r="L158" s="45"/>
      <c r="M158" s="222" t="s">
        <v>19</v>
      </c>
      <c r="N158" s="223" t="s">
        <v>42</v>
      </c>
      <c r="O158" s="85"/>
      <c r="P158" s="224">
        <f>O158*H158</f>
        <v>0</v>
      </c>
      <c r="Q158" s="224">
        <v>0</v>
      </c>
      <c r="R158" s="224">
        <f>Q158*H158</f>
        <v>0</v>
      </c>
      <c r="S158" s="224">
        <v>0</v>
      </c>
      <c r="T158" s="225">
        <f>S158*H158</f>
        <v>0</v>
      </c>
      <c r="U158" s="39"/>
      <c r="V158" s="39"/>
      <c r="W158" s="39"/>
      <c r="X158" s="39"/>
      <c r="Y158" s="39"/>
      <c r="Z158" s="39"/>
      <c r="AA158" s="39"/>
      <c r="AB158" s="39"/>
      <c r="AC158" s="39"/>
      <c r="AD158" s="39"/>
      <c r="AE158" s="39"/>
      <c r="AR158" s="226" t="s">
        <v>118</v>
      </c>
      <c r="AT158" s="226" t="s">
        <v>178</v>
      </c>
      <c r="AU158" s="226" t="s">
        <v>80</v>
      </c>
      <c r="AY158" s="18" t="s">
        <v>175</v>
      </c>
      <c r="BE158" s="227">
        <f>IF(N158="základní",J158,0)</f>
        <v>0</v>
      </c>
      <c r="BF158" s="227">
        <f>IF(N158="snížená",J158,0)</f>
        <v>0</v>
      </c>
      <c r="BG158" s="227">
        <f>IF(N158="zákl. přenesená",J158,0)</f>
        <v>0</v>
      </c>
      <c r="BH158" s="227">
        <f>IF(N158="sníž. přenesená",J158,0)</f>
        <v>0</v>
      </c>
      <c r="BI158" s="227">
        <f>IF(N158="nulová",J158,0)</f>
        <v>0</v>
      </c>
      <c r="BJ158" s="18" t="s">
        <v>78</v>
      </c>
      <c r="BK158" s="227">
        <f>ROUND(I158*H158,2)</f>
        <v>0</v>
      </c>
      <c r="BL158" s="18" t="s">
        <v>118</v>
      </c>
      <c r="BM158" s="226" t="s">
        <v>412</v>
      </c>
    </row>
    <row r="159" s="15" customFormat="1">
      <c r="A159" s="15"/>
      <c r="B159" s="261"/>
      <c r="C159" s="262"/>
      <c r="D159" s="230" t="s">
        <v>184</v>
      </c>
      <c r="E159" s="263" t="s">
        <v>19</v>
      </c>
      <c r="F159" s="264" t="s">
        <v>413</v>
      </c>
      <c r="G159" s="262"/>
      <c r="H159" s="263" t="s">
        <v>19</v>
      </c>
      <c r="I159" s="265"/>
      <c r="J159" s="262"/>
      <c r="K159" s="262"/>
      <c r="L159" s="266"/>
      <c r="M159" s="267"/>
      <c r="N159" s="268"/>
      <c r="O159" s="268"/>
      <c r="P159" s="268"/>
      <c r="Q159" s="268"/>
      <c r="R159" s="268"/>
      <c r="S159" s="268"/>
      <c r="T159" s="269"/>
      <c r="U159" s="15"/>
      <c r="V159" s="15"/>
      <c r="W159" s="15"/>
      <c r="X159" s="15"/>
      <c r="Y159" s="15"/>
      <c r="Z159" s="15"/>
      <c r="AA159" s="15"/>
      <c r="AB159" s="15"/>
      <c r="AC159" s="15"/>
      <c r="AD159" s="15"/>
      <c r="AE159" s="15"/>
      <c r="AT159" s="270" t="s">
        <v>184</v>
      </c>
      <c r="AU159" s="270" t="s">
        <v>80</v>
      </c>
      <c r="AV159" s="15" t="s">
        <v>78</v>
      </c>
      <c r="AW159" s="15" t="s">
        <v>32</v>
      </c>
      <c r="AX159" s="15" t="s">
        <v>71</v>
      </c>
      <c r="AY159" s="270" t="s">
        <v>175</v>
      </c>
    </row>
    <row r="160" s="13" customFormat="1">
      <c r="A160" s="13"/>
      <c r="B160" s="228"/>
      <c r="C160" s="229"/>
      <c r="D160" s="230" t="s">
        <v>184</v>
      </c>
      <c r="E160" s="231" t="s">
        <v>19</v>
      </c>
      <c r="F160" s="232" t="s">
        <v>414</v>
      </c>
      <c r="G160" s="229"/>
      <c r="H160" s="233">
        <v>1.5</v>
      </c>
      <c r="I160" s="234"/>
      <c r="J160" s="229"/>
      <c r="K160" s="229"/>
      <c r="L160" s="235"/>
      <c r="M160" s="271"/>
      <c r="N160" s="272"/>
      <c r="O160" s="272"/>
      <c r="P160" s="272"/>
      <c r="Q160" s="272"/>
      <c r="R160" s="272"/>
      <c r="S160" s="272"/>
      <c r="T160" s="273"/>
      <c r="U160" s="13"/>
      <c r="V160" s="13"/>
      <c r="W160" s="13"/>
      <c r="X160" s="13"/>
      <c r="Y160" s="13"/>
      <c r="Z160" s="13"/>
      <c r="AA160" s="13"/>
      <c r="AB160" s="13"/>
      <c r="AC160" s="13"/>
      <c r="AD160" s="13"/>
      <c r="AE160" s="13"/>
      <c r="AT160" s="239" t="s">
        <v>184</v>
      </c>
      <c r="AU160" s="239" t="s">
        <v>80</v>
      </c>
      <c r="AV160" s="13" t="s">
        <v>80</v>
      </c>
      <c r="AW160" s="13" t="s">
        <v>32</v>
      </c>
      <c r="AX160" s="13" t="s">
        <v>78</v>
      </c>
      <c r="AY160" s="239" t="s">
        <v>175</v>
      </c>
    </row>
    <row r="161" s="2" customFormat="1" ht="6.96" customHeight="1">
      <c r="A161" s="39"/>
      <c r="B161" s="60"/>
      <c r="C161" s="61"/>
      <c r="D161" s="61"/>
      <c r="E161" s="61"/>
      <c r="F161" s="61"/>
      <c r="G161" s="61"/>
      <c r="H161" s="61"/>
      <c r="I161" s="61"/>
      <c r="J161" s="61"/>
      <c r="K161" s="61"/>
      <c r="L161" s="45"/>
      <c r="M161" s="39"/>
      <c r="O161" s="39"/>
      <c r="P161" s="39"/>
      <c r="Q161" s="39"/>
      <c r="R161" s="39"/>
      <c r="S161" s="39"/>
      <c r="T161" s="39"/>
      <c r="U161" s="39"/>
      <c r="V161" s="39"/>
      <c r="W161" s="39"/>
      <c r="X161" s="39"/>
      <c r="Y161" s="39"/>
      <c r="Z161" s="39"/>
      <c r="AA161" s="39"/>
      <c r="AB161" s="39"/>
      <c r="AC161" s="39"/>
      <c r="AD161" s="39"/>
      <c r="AE161" s="39"/>
    </row>
  </sheetData>
  <sheetProtection sheet="1" autoFilter="0" formatColumns="0" formatRows="0" objects="1" scenarios="1" spinCount="100000" saltValue="dK0RSVHy192Tpcpx0vz4IjPy6U0jacqX+8QDbIgiV/F/TWZPk01mTub5FgJecFeZXGs1b4zE9SBBiA0zl3+SGQ==" hashValue="wPszzD5Tzc3EN4r4yJq4rD0tnOLKB0vWeqf8UpgaqjRzr4lJv434TyO2WEMQf72+2mlbVcceKzsAUYbL2uxnZw==" algorithmName="SHA-512" password="CC35"/>
  <autoFilter ref="C92:K160"/>
  <mergeCells count="15">
    <mergeCell ref="E7:H7"/>
    <mergeCell ref="E11:H11"/>
    <mergeCell ref="E9:H9"/>
    <mergeCell ref="E13:H13"/>
    <mergeCell ref="E22:H22"/>
    <mergeCell ref="E31:H31"/>
    <mergeCell ref="E52:H52"/>
    <mergeCell ref="E56:H56"/>
    <mergeCell ref="E54:H54"/>
    <mergeCell ref="E58:H58"/>
    <mergeCell ref="E79:H79"/>
    <mergeCell ref="E83:H83"/>
    <mergeCell ref="E81:H81"/>
    <mergeCell ref="E85:H8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103</v>
      </c>
    </row>
    <row r="3" s="1" customFormat="1" ht="6.96" customHeight="1">
      <c r="B3" s="140"/>
      <c r="C3" s="141"/>
      <c r="D3" s="141"/>
      <c r="E3" s="141"/>
      <c r="F3" s="141"/>
      <c r="G3" s="141"/>
      <c r="H3" s="141"/>
      <c r="I3" s="141"/>
      <c r="J3" s="141"/>
      <c r="K3" s="141"/>
      <c r="L3" s="21"/>
      <c r="AT3" s="18" t="s">
        <v>80</v>
      </c>
    </row>
    <row r="4" s="1" customFormat="1" ht="24.96" customHeight="1">
      <c r="B4" s="21"/>
      <c r="D4" s="142" t="s">
        <v>147</v>
      </c>
      <c r="L4" s="21"/>
      <c r="M4" s="143" t="s">
        <v>10</v>
      </c>
      <c r="AT4" s="18" t="s">
        <v>4</v>
      </c>
    </row>
    <row r="5" s="1" customFormat="1" ht="6.96" customHeight="1">
      <c r="B5" s="21"/>
      <c r="L5" s="21"/>
    </row>
    <row r="6" s="1" customFormat="1" ht="12" customHeight="1">
      <c r="B6" s="21"/>
      <c r="D6" s="144" t="s">
        <v>16</v>
      </c>
      <c r="L6" s="21"/>
    </row>
    <row r="7" s="1" customFormat="1" ht="16.5" customHeight="1">
      <c r="B7" s="21"/>
      <c r="E7" s="145" t="str">
        <f>'Rekapitulace zakázky'!K6</f>
        <v>Oprava geometrických parametrů koleje 2023 u ST Ústí nad Labem</v>
      </c>
      <c r="F7" s="144"/>
      <c r="G7" s="144"/>
      <c r="H7" s="144"/>
      <c r="L7" s="21"/>
    </row>
    <row r="8">
      <c r="B8" s="21"/>
      <c r="D8" s="144" t="s">
        <v>148</v>
      </c>
      <c r="L8" s="21"/>
    </row>
    <row r="9" s="1" customFormat="1" ht="16.5" customHeight="1">
      <c r="B9" s="21"/>
      <c r="E9" s="145" t="s">
        <v>149</v>
      </c>
      <c r="F9" s="1"/>
      <c r="G9" s="1"/>
      <c r="H9" s="1"/>
      <c r="L9" s="21"/>
    </row>
    <row r="10" s="1" customFormat="1" ht="12" customHeight="1">
      <c r="B10" s="21"/>
      <c r="D10" s="144" t="s">
        <v>150</v>
      </c>
      <c r="L10" s="21"/>
    </row>
    <row r="11" s="2" customFormat="1" ht="16.5" customHeight="1">
      <c r="A11" s="39"/>
      <c r="B11" s="45"/>
      <c r="C11" s="39"/>
      <c r="D11" s="39"/>
      <c r="E11" s="146" t="s">
        <v>151</v>
      </c>
      <c r="F11" s="39"/>
      <c r="G11" s="39"/>
      <c r="H11" s="39"/>
      <c r="I11" s="39"/>
      <c r="J11" s="39"/>
      <c r="K11" s="39"/>
      <c r="L11" s="147"/>
      <c r="S11" s="39"/>
      <c r="T11" s="39"/>
      <c r="U11" s="39"/>
      <c r="V11" s="39"/>
      <c r="W11" s="39"/>
      <c r="X11" s="39"/>
      <c r="Y11" s="39"/>
      <c r="Z11" s="39"/>
      <c r="AA11" s="39"/>
      <c r="AB11" s="39"/>
      <c r="AC11" s="39"/>
      <c r="AD11" s="39"/>
      <c r="AE11" s="39"/>
    </row>
    <row r="12" s="2" customFormat="1" ht="12" customHeight="1">
      <c r="A12" s="39"/>
      <c r="B12" s="45"/>
      <c r="C12" s="39"/>
      <c r="D12" s="144" t="s">
        <v>152</v>
      </c>
      <c r="E12" s="39"/>
      <c r="F12" s="39"/>
      <c r="G12" s="39"/>
      <c r="H12" s="39"/>
      <c r="I12" s="39"/>
      <c r="J12" s="39"/>
      <c r="K12" s="39"/>
      <c r="L12" s="147"/>
      <c r="S12" s="39"/>
      <c r="T12" s="39"/>
      <c r="U12" s="39"/>
      <c r="V12" s="39"/>
      <c r="W12" s="39"/>
      <c r="X12" s="39"/>
      <c r="Y12" s="39"/>
      <c r="Z12" s="39"/>
      <c r="AA12" s="39"/>
      <c r="AB12" s="39"/>
      <c r="AC12" s="39"/>
      <c r="AD12" s="39"/>
      <c r="AE12" s="39"/>
    </row>
    <row r="13" s="2" customFormat="1" ht="16.5" customHeight="1">
      <c r="A13" s="39"/>
      <c r="B13" s="45"/>
      <c r="C13" s="39"/>
      <c r="D13" s="39"/>
      <c r="E13" s="148" t="s">
        <v>415</v>
      </c>
      <c r="F13" s="39"/>
      <c r="G13" s="39"/>
      <c r="H13" s="39"/>
      <c r="I13" s="39"/>
      <c r="J13" s="39"/>
      <c r="K13" s="39"/>
      <c r="L13" s="147"/>
      <c r="S13" s="39"/>
      <c r="T13" s="39"/>
      <c r="U13" s="39"/>
      <c r="V13" s="39"/>
      <c r="W13" s="39"/>
      <c r="X13" s="39"/>
      <c r="Y13" s="39"/>
      <c r="Z13" s="39"/>
      <c r="AA13" s="39"/>
      <c r="AB13" s="39"/>
      <c r="AC13" s="39"/>
      <c r="AD13" s="39"/>
      <c r="AE13" s="39"/>
    </row>
    <row r="14" s="2" customFormat="1">
      <c r="A14" s="39"/>
      <c r="B14" s="45"/>
      <c r="C14" s="39"/>
      <c r="D14" s="39"/>
      <c r="E14" s="39"/>
      <c r="F14" s="39"/>
      <c r="G14" s="39"/>
      <c r="H14" s="39"/>
      <c r="I14" s="39"/>
      <c r="J14" s="39"/>
      <c r="K14" s="39"/>
      <c r="L14" s="147"/>
      <c r="S14" s="39"/>
      <c r="T14" s="39"/>
      <c r="U14" s="39"/>
      <c r="V14" s="39"/>
      <c r="W14" s="39"/>
      <c r="X14" s="39"/>
      <c r="Y14" s="39"/>
      <c r="Z14" s="39"/>
      <c r="AA14" s="39"/>
      <c r="AB14" s="39"/>
      <c r="AC14" s="39"/>
      <c r="AD14" s="39"/>
      <c r="AE14" s="39"/>
    </row>
    <row r="15" s="2" customFormat="1" ht="12" customHeight="1">
      <c r="A15" s="39"/>
      <c r="B15" s="45"/>
      <c r="C15" s="39"/>
      <c r="D15" s="144" t="s">
        <v>18</v>
      </c>
      <c r="E15" s="39"/>
      <c r="F15" s="134" t="s">
        <v>19</v>
      </c>
      <c r="G15" s="39"/>
      <c r="H15" s="39"/>
      <c r="I15" s="144" t="s">
        <v>20</v>
      </c>
      <c r="J15" s="134" t="s">
        <v>19</v>
      </c>
      <c r="K15" s="39"/>
      <c r="L15" s="147"/>
      <c r="S15" s="39"/>
      <c r="T15" s="39"/>
      <c r="U15" s="39"/>
      <c r="V15" s="39"/>
      <c r="W15" s="39"/>
      <c r="X15" s="39"/>
      <c r="Y15" s="39"/>
      <c r="Z15" s="39"/>
      <c r="AA15" s="39"/>
      <c r="AB15" s="39"/>
      <c r="AC15" s="39"/>
      <c r="AD15" s="39"/>
      <c r="AE15" s="39"/>
    </row>
    <row r="16" s="2" customFormat="1" ht="12" customHeight="1">
      <c r="A16" s="39"/>
      <c r="B16" s="45"/>
      <c r="C16" s="39"/>
      <c r="D16" s="144" t="s">
        <v>21</v>
      </c>
      <c r="E16" s="39"/>
      <c r="F16" s="134" t="s">
        <v>22</v>
      </c>
      <c r="G16" s="39"/>
      <c r="H16" s="39"/>
      <c r="I16" s="144" t="s">
        <v>23</v>
      </c>
      <c r="J16" s="149" t="str">
        <f>'Rekapitulace zakázky'!AN8</f>
        <v>21. 2. 2023</v>
      </c>
      <c r="K16" s="39"/>
      <c r="L16" s="147"/>
      <c r="S16" s="39"/>
      <c r="T16" s="39"/>
      <c r="U16" s="39"/>
      <c r="V16" s="39"/>
      <c r="W16" s="39"/>
      <c r="X16" s="39"/>
      <c r="Y16" s="39"/>
      <c r="Z16" s="39"/>
      <c r="AA16" s="39"/>
      <c r="AB16" s="39"/>
      <c r="AC16" s="39"/>
      <c r="AD16" s="39"/>
      <c r="AE16" s="39"/>
    </row>
    <row r="17" s="2" customFormat="1" ht="10.8" customHeight="1">
      <c r="A17" s="39"/>
      <c r="B17" s="45"/>
      <c r="C17" s="39"/>
      <c r="D17" s="39"/>
      <c r="E17" s="39"/>
      <c r="F17" s="39"/>
      <c r="G17" s="39"/>
      <c r="H17" s="39"/>
      <c r="I17" s="39"/>
      <c r="J17" s="39"/>
      <c r="K17" s="39"/>
      <c r="L17" s="147"/>
      <c r="S17" s="39"/>
      <c r="T17" s="39"/>
      <c r="U17" s="39"/>
      <c r="V17" s="39"/>
      <c r="W17" s="39"/>
      <c r="X17" s="39"/>
      <c r="Y17" s="39"/>
      <c r="Z17" s="39"/>
      <c r="AA17" s="39"/>
      <c r="AB17" s="39"/>
      <c r="AC17" s="39"/>
      <c r="AD17" s="39"/>
      <c r="AE17" s="39"/>
    </row>
    <row r="18" s="2" customFormat="1" ht="12" customHeight="1">
      <c r="A18" s="39"/>
      <c r="B18" s="45"/>
      <c r="C18" s="39"/>
      <c r="D18" s="144" t="s">
        <v>25</v>
      </c>
      <c r="E18" s="39"/>
      <c r="F18" s="39"/>
      <c r="G18" s="39"/>
      <c r="H18" s="39"/>
      <c r="I18" s="144" t="s">
        <v>26</v>
      </c>
      <c r="J18" s="134" t="s">
        <v>19</v>
      </c>
      <c r="K18" s="39"/>
      <c r="L18" s="147"/>
      <c r="S18" s="39"/>
      <c r="T18" s="39"/>
      <c r="U18" s="39"/>
      <c r="V18" s="39"/>
      <c r="W18" s="39"/>
      <c r="X18" s="39"/>
      <c r="Y18" s="39"/>
      <c r="Z18" s="39"/>
      <c r="AA18" s="39"/>
      <c r="AB18" s="39"/>
      <c r="AC18" s="39"/>
      <c r="AD18" s="39"/>
      <c r="AE18" s="39"/>
    </row>
    <row r="19" s="2" customFormat="1" ht="18" customHeight="1">
      <c r="A19" s="39"/>
      <c r="B19" s="45"/>
      <c r="C19" s="39"/>
      <c r="D19" s="39"/>
      <c r="E19" s="134" t="s">
        <v>27</v>
      </c>
      <c r="F19" s="39"/>
      <c r="G19" s="39"/>
      <c r="H19" s="39"/>
      <c r="I19" s="144" t="s">
        <v>28</v>
      </c>
      <c r="J19" s="134" t="s">
        <v>19</v>
      </c>
      <c r="K19" s="39"/>
      <c r="L19" s="147"/>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39"/>
      <c r="J20" s="39"/>
      <c r="K20" s="39"/>
      <c r="L20" s="147"/>
      <c r="S20" s="39"/>
      <c r="T20" s="39"/>
      <c r="U20" s="39"/>
      <c r="V20" s="39"/>
      <c r="W20" s="39"/>
      <c r="X20" s="39"/>
      <c r="Y20" s="39"/>
      <c r="Z20" s="39"/>
      <c r="AA20" s="39"/>
      <c r="AB20" s="39"/>
      <c r="AC20" s="39"/>
      <c r="AD20" s="39"/>
      <c r="AE20" s="39"/>
    </row>
    <row r="21" s="2" customFormat="1" ht="12" customHeight="1">
      <c r="A21" s="39"/>
      <c r="B21" s="45"/>
      <c r="C21" s="39"/>
      <c r="D21" s="144" t="s">
        <v>29</v>
      </c>
      <c r="E21" s="39"/>
      <c r="F21" s="39"/>
      <c r="G21" s="39"/>
      <c r="H21" s="39"/>
      <c r="I21" s="144" t="s">
        <v>26</v>
      </c>
      <c r="J21" s="34" t="str">
        <f>'Rekapitulace zakázky'!AN13</f>
        <v>Vyplň údaj</v>
      </c>
      <c r="K21" s="39"/>
      <c r="L21" s="147"/>
      <c r="S21" s="39"/>
      <c r="T21" s="39"/>
      <c r="U21" s="39"/>
      <c r="V21" s="39"/>
      <c r="W21" s="39"/>
      <c r="X21" s="39"/>
      <c r="Y21" s="39"/>
      <c r="Z21" s="39"/>
      <c r="AA21" s="39"/>
      <c r="AB21" s="39"/>
      <c r="AC21" s="39"/>
      <c r="AD21" s="39"/>
      <c r="AE21" s="39"/>
    </row>
    <row r="22" s="2" customFormat="1" ht="18" customHeight="1">
      <c r="A22" s="39"/>
      <c r="B22" s="45"/>
      <c r="C22" s="39"/>
      <c r="D22" s="39"/>
      <c r="E22" s="34" t="str">
        <f>'Rekapitulace zakázky'!E14</f>
        <v>Vyplň údaj</v>
      </c>
      <c r="F22" s="134"/>
      <c r="G22" s="134"/>
      <c r="H22" s="134"/>
      <c r="I22" s="144" t="s">
        <v>28</v>
      </c>
      <c r="J22" s="34" t="str">
        <f>'Rekapitulace zakázky'!AN14</f>
        <v>Vyplň údaj</v>
      </c>
      <c r="K22" s="39"/>
      <c r="L22" s="147"/>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39"/>
      <c r="J23" s="39"/>
      <c r="K23" s="39"/>
      <c r="L23" s="147"/>
      <c r="S23" s="39"/>
      <c r="T23" s="39"/>
      <c r="U23" s="39"/>
      <c r="V23" s="39"/>
      <c r="W23" s="39"/>
      <c r="X23" s="39"/>
      <c r="Y23" s="39"/>
      <c r="Z23" s="39"/>
      <c r="AA23" s="39"/>
      <c r="AB23" s="39"/>
      <c r="AC23" s="39"/>
      <c r="AD23" s="39"/>
      <c r="AE23" s="39"/>
    </row>
    <row r="24" s="2" customFormat="1" ht="12" customHeight="1">
      <c r="A24" s="39"/>
      <c r="B24" s="45"/>
      <c r="C24" s="39"/>
      <c r="D24" s="144" t="s">
        <v>31</v>
      </c>
      <c r="E24" s="39"/>
      <c r="F24" s="39"/>
      <c r="G24" s="39"/>
      <c r="H24" s="39"/>
      <c r="I24" s="144" t="s">
        <v>26</v>
      </c>
      <c r="J24" s="134" t="str">
        <f>IF('Rekapitulace zakázky'!AN16="","",'Rekapitulace zakázky'!AN16)</f>
        <v/>
      </c>
      <c r="K24" s="39"/>
      <c r="L24" s="147"/>
      <c r="S24" s="39"/>
      <c r="T24" s="39"/>
      <c r="U24" s="39"/>
      <c r="V24" s="39"/>
      <c r="W24" s="39"/>
      <c r="X24" s="39"/>
      <c r="Y24" s="39"/>
      <c r="Z24" s="39"/>
      <c r="AA24" s="39"/>
      <c r="AB24" s="39"/>
      <c r="AC24" s="39"/>
      <c r="AD24" s="39"/>
      <c r="AE24" s="39"/>
    </row>
    <row r="25" s="2" customFormat="1" ht="18" customHeight="1">
      <c r="A25" s="39"/>
      <c r="B25" s="45"/>
      <c r="C25" s="39"/>
      <c r="D25" s="39"/>
      <c r="E25" s="134" t="str">
        <f>IF('Rekapitulace zakázky'!E17="","",'Rekapitulace zakázky'!E17)</f>
        <v xml:space="preserve"> </v>
      </c>
      <c r="F25" s="39"/>
      <c r="G25" s="39"/>
      <c r="H25" s="39"/>
      <c r="I25" s="144" t="s">
        <v>28</v>
      </c>
      <c r="J25" s="134" t="str">
        <f>IF('Rekapitulace zakázky'!AN17="","",'Rekapitulace zakázky'!AN17)</f>
        <v/>
      </c>
      <c r="K25" s="39"/>
      <c r="L25" s="147"/>
      <c r="S25" s="39"/>
      <c r="T25" s="39"/>
      <c r="U25" s="39"/>
      <c r="V25" s="39"/>
      <c r="W25" s="39"/>
      <c r="X25" s="39"/>
      <c r="Y25" s="39"/>
      <c r="Z25" s="39"/>
      <c r="AA25" s="39"/>
      <c r="AB25" s="39"/>
      <c r="AC25" s="39"/>
      <c r="AD25" s="39"/>
      <c r="AE25" s="39"/>
    </row>
    <row r="26" s="2" customFormat="1" ht="6.96" customHeight="1">
      <c r="A26" s="39"/>
      <c r="B26" s="45"/>
      <c r="C26" s="39"/>
      <c r="D26" s="39"/>
      <c r="E26" s="39"/>
      <c r="F26" s="39"/>
      <c r="G26" s="39"/>
      <c r="H26" s="39"/>
      <c r="I26" s="39"/>
      <c r="J26" s="39"/>
      <c r="K26" s="39"/>
      <c r="L26" s="147"/>
      <c r="S26" s="39"/>
      <c r="T26" s="39"/>
      <c r="U26" s="39"/>
      <c r="V26" s="39"/>
      <c r="W26" s="39"/>
      <c r="X26" s="39"/>
      <c r="Y26" s="39"/>
      <c r="Z26" s="39"/>
      <c r="AA26" s="39"/>
      <c r="AB26" s="39"/>
      <c r="AC26" s="39"/>
      <c r="AD26" s="39"/>
      <c r="AE26" s="39"/>
    </row>
    <row r="27" s="2" customFormat="1" ht="12" customHeight="1">
      <c r="A27" s="39"/>
      <c r="B27" s="45"/>
      <c r="C27" s="39"/>
      <c r="D27" s="144" t="s">
        <v>33</v>
      </c>
      <c r="E27" s="39"/>
      <c r="F27" s="39"/>
      <c r="G27" s="39"/>
      <c r="H27" s="39"/>
      <c r="I27" s="144" t="s">
        <v>26</v>
      </c>
      <c r="J27" s="134" t="s">
        <v>19</v>
      </c>
      <c r="K27" s="39"/>
      <c r="L27" s="147"/>
      <c r="S27" s="39"/>
      <c r="T27" s="39"/>
      <c r="U27" s="39"/>
      <c r="V27" s="39"/>
      <c r="W27" s="39"/>
      <c r="X27" s="39"/>
      <c r="Y27" s="39"/>
      <c r="Z27" s="39"/>
      <c r="AA27" s="39"/>
      <c r="AB27" s="39"/>
      <c r="AC27" s="39"/>
      <c r="AD27" s="39"/>
      <c r="AE27" s="39"/>
    </row>
    <row r="28" s="2" customFormat="1" ht="18" customHeight="1">
      <c r="A28" s="39"/>
      <c r="B28" s="45"/>
      <c r="C28" s="39"/>
      <c r="D28" s="39"/>
      <c r="E28" s="134" t="s">
        <v>34</v>
      </c>
      <c r="F28" s="39"/>
      <c r="G28" s="39"/>
      <c r="H28" s="39"/>
      <c r="I28" s="144" t="s">
        <v>28</v>
      </c>
      <c r="J28" s="134" t="s">
        <v>19</v>
      </c>
      <c r="K28" s="39"/>
      <c r="L28" s="147"/>
      <c r="S28" s="39"/>
      <c r="T28" s="39"/>
      <c r="U28" s="39"/>
      <c r="V28" s="39"/>
      <c r="W28" s="39"/>
      <c r="X28" s="39"/>
      <c r="Y28" s="39"/>
      <c r="Z28" s="39"/>
      <c r="AA28" s="39"/>
      <c r="AB28" s="39"/>
      <c r="AC28" s="39"/>
      <c r="AD28" s="39"/>
      <c r="AE28" s="39"/>
    </row>
    <row r="29" s="2" customFormat="1" ht="6.96" customHeight="1">
      <c r="A29" s="39"/>
      <c r="B29" s="45"/>
      <c r="C29" s="39"/>
      <c r="D29" s="39"/>
      <c r="E29" s="39"/>
      <c r="F29" s="39"/>
      <c r="G29" s="39"/>
      <c r="H29" s="39"/>
      <c r="I29" s="39"/>
      <c r="J29" s="39"/>
      <c r="K29" s="39"/>
      <c r="L29" s="147"/>
      <c r="S29" s="39"/>
      <c r="T29" s="39"/>
      <c r="U29" s="39"/>
      <c r="V29" s="39"/>
      <c r="W29" s="39"/>
      <c r="X29" s="39"/>
      <c r="Y29" s="39"/>
      <c r="Z29" s="39"/>
      <c r="AA29" s="39"/>
      <c r="AB29" s="39"/>
      <c r="AC29" s="39"/>
      <c r="AD29" s="39"/>
      <c r="AE29" s="39"/>
    </row>
    <row r="30" s="2" customFormat="1" ht="12" customHeight="1">
      <c r="A30" s="39"/>
      <c r="B30" s="45"/>
      <c r="C30" s="39"/>
      <c r="D30" s="144" t="s">
        <v>35</v>
      </c>
      <c r="E30" s="39"/>
      <c r="F30" s="39"/>
      <c r="G30" s="39"/>
      <c r="H30" s="39"/>
      <c r="I30" s="39"/>
      <c r="J30" s="39"/>
      <c r="K30" s="39"/>
      <c r="L30" s="147"/>
      <c r="S30" s="39"/>
      <c r="T30" s="39"/>
      <c r="U30" s="39"/>
      <c r="V30" s="39"/>
      <c r="W30" s="39"/>
      <c r="X30" s="39"/>
      <c r="Y30" s="39"/>
      <c r="Z30" s="39"/>
      <c r="AA30" s="39"/>
      <c r="AB30" s="39"/>
      <c r="AC30" s="39"/>
      <c r="AD30" s="39"/>
      <c r="AE30" s="39"/>
    </row>
    <row r="31" s="8" customFormat="1" ht="16.5" customHeight="1">
      <c r="A31" s="150"/>
      <c r="B31" s="151"/>
      <c r="C31" s="150"/>
      <c r="D31" s="150"/>
      <c r="E31" s="152" t="s">
        <v>19</v>
      </c>
      <c r="F31" s="152"/>
      <c r="G31" s="152"/>
      <c r="H31" s="152"/>
      <c r="I31" s="150"/>
      <c r="J31" s="150"/>
      <c r="K31" s="150"/>
      <c r="L31" s="153"/>
      <c r="S31" s="150"/>
      <c r="T31" s="150"/>
      <c r="U31" s="150"/>
      <c r="V31" s="150"/>
      <c r="W31" s="150"/>
      <c r="X31" s="150"/>
      <c r="Y31" s="150"/>
      <c r="Z31" s="150"/>
      <c r="AA31" s="150"/>
      <c r="AB31" s="150"/>
      <c r="AC31" s="150"/>
      <c r="AD31" s="150"/>
      <c r="AE31" s="150"/>
    </row>
    <row r="32" s="2" customFormat="1" ht="6.96" customHeight="1">
      <c r="A32" s="39"/>
      <c r="B32" s="45"/>
      <c r="C32" s="39"/>
      <c r="D32" s="39"/>
      <c r="E32" s="39"/>
      <c r="F32" s="39"/>
      <c r="G32" s="39"/>
      <c r="H32" s="39"/>
      <c r="I32" s="39"/>
      <c r="J32" s="39"/>
      <c r="K32" s="39"/>
      <c r="L32" s="147"/>
      <c r="S32" s="39"/>
      <c r="T32" s="39"/>
      <c r="U32" s="39"/>
      <c r="V32" s="39"/>
      <c r="W32" s="39"/>
      <c r="X32" s="39"/>
      <c r="Y32" s="39"/>
      <c r="Z32" s="39"/>
      <c r="AA32" s="39"/>
      <c r="AB32" s="39"/>
      <c r="AC32" s="39"/>
      <c r="AD32" s="39"/>
      <c r="AE32" s="39"/>
    </row>
    <row r="33" s="2" customFormat="1" ht="6.96" customHeight="1">
      <c r="A33" s="39"/>
      <c r="B33" s="45"/>
      <c r="C33" s="39"/>
      <c r="D33" s="154"/>
      <c r="E33" s="154"/>
      <c r="F33" s="154"/>
      <c r="G33" s="154"/>
      <c r="H33" s="154"/>
      <c r="I33" s="154"/>
      <c r="J33" s="154"/>
      <c r="K33" s="154"/>
      <c r="L33" s="147"/>
      <c r="S33" s="39"/>
      <c r="T33" s="39"/>
      <c r="U33" s="39"/>
      <c r="V33" s="39"/>
      <c r="W33" s="39"/>
      <c r="X33" s="39"/>
      <c r="Y33" s="39"/>
      <c r="Z33" s="39"/>
      <c r="AA33" s="39"/>
      <c r="AB33" s="39"/>
      <c r="AC33" s="39"/>
      <c r="AD33" s="39"/>
      <c r="AE33" s="39"/>
    </row>
    <row r="34" s="2" customFormat="1" ht="25.44" customHeight="1">
      <c r="A34" s="39"/>
      <c r="B34" s="45"/>
      <c r="C34" s="39"/>
      <c r="D34" s="155" t="s">
        <v>37</v>
      </c>
      <c r="E34" s="39"/>
      <c r="F34" s="39"/>
      <c r="G34" s="39"/>
      <c r="H34" s="39"/>
      <c r="I34" s="39"/>
      <c r="J34" s="156">
        <f>ROUND(J91, 2)</f>
        <v>0</v>
      </c>
      <c r="K34" s="39"/>
      <c r="L34" s="147"/>
      <c r="S34" s="39"/>
      <c r="T34" s="39"/>
      <c r="U34" s="39"/>
      <c r="V34" s="39"/>
      <c r="W34" s="39"/>
      <c r="X34" s="39"/>
      <c r="Y34" s="39"/>
      <c r="Z34" s="39"/>
      <c r="AA34" s="39"/>
      <c r="AB34" s="39"/>
      <c r="AC34" s="39"/>
      <c r="AD34" s="39"/>
      <c r="AE34" s="39"/>
    </row>
    <row r="35" s="2" customFormat="1" ht="6.96" customHeight="1">
      <c r="A35" s="39"/>
      <c r="B35" s="45"/>
      <c r="C35" s="39"/>
      <c r="D35" s="154"/>
      <c r="E35" s="154"/>
      <c r="F35" s="154"/>
      <c r="G35" s="154"/>
      <c r="H35" s="154"/>
      <c r="I35" s="154"/>
      <c r="J35" s="154"/>
      <c r="K35" s="154"/>
      <c r="L35" s="147"/>
      <c r="S35" s="39"/>
      <c r="T35" s="39"/>
      <c r="U35" s="39"/>
      <c r="V35" s="39"/>
      <c r="W35" s="39"/>
      <c r="X35" s="39"/>
      <c r="Y35" s="39"/>
      <c r="Z35" s="39"/>
      <c r="AA35" s="39"/>
      <c r="AB35" s="39"/>
      <c r="AC35" s="39"/>
      <c r="AD35" s="39"/>
      <c r="AE35" s="39"/>
    </row>
    <row r="36" s="2" customFormat="1" ht="14.4" customHeight="1">
      <c r="A36" s="39"/>
      <c r="B36" s="45"/>
      <c r="C36" s="39"/>
      <c r="D36" s="39"/>
      <c r="E36" s="39"/>
      <c r="F36" s="157" t="s">
        <v>39</v>
      </c>
      <c r="G36" s="39"/>
      <c r="H36" s="39"/>
      <c r="I36" s="157" t="s">
        <v>38</v>
      </c>
      <c r="J36" s="157" t="s">
        <v>40</v>
      </c>
      <c r="K36" s="39"/>
      <c r="L36" s="147"/>
      <c r="S36" s="39"/>
      <c r="T36" s="39"/>
      <c r="U36" s="39"/>
      <c r="V36" s="39"/>
      <c r="W36" s="39"/>
      <c r="X36" s="39"/>
      <c r="Y36" s="39"/>
      <c r="Z36" s="39"/>
      <c r="AA36" s="39"/>
      <c r="AB36" s="39"/>
      <c r="AC36" s="39"/>
      <c r="AD36" s="39"/>
      <c r="AE36" s="39"/>
    </row>
    <row r="37" s="2" customFormat="1" ht="14.4" customHeight="1">
      <c r="A37" s="39"/>
      <c r="B37" s="45"/>
      <c r="C37" s="39"/>
      <c r="D37" s="146" t="s">
        <v>41</v>
      </c>
      <c r="E37" s="144" t="s">
        <v>42</v>
      </c>
      <c r="F37" s="158">
        <f>ROUND((SUM(BE91:BE142)),  2)</f>
        <v>0</v>
      </c>
      <c r="G37" s="39"/>
      <c r="H37" s="39"/>
      <c r="I37" s="159">
        <v>0.20999999999999999</v>
      </c>
      <c r="J37" s="158">
        <f>ROUND(((SUM(BE91:BE142))*I37),  2)</f>
        <v>0</v>
      </c>
      <c r="K37" s="39"/>
      <c r="L37" s="147"/>
      <c r="S37" s="39"/>
      <c r="T37" s="39"/>
      <c r="U37" s="39"/>
      <c r="V37" s="39"/>
      <c r="W37" s="39"/>
      <c r="X37" s="39"/>
      <c r="Y37" s="39"/>
      <c r="Z37" s="39"/>
      <c r="AA37" s="39"/>
      <c r="AB37" s="39"/>
      <c r="AC37" s="39"/>
      <c r="AD37" s="39"/>
      <c r="AE37" s="39"/>
    </row>
    <row r="38" s="2" customFormat="1" ht="14.4" customHeight="1">
      <c r="A38" s="39"/>
      <c r="B38" s="45"/>
      <c r="C38" s="39"/>
      <c r="D38" s="39"/>
      <c r="E38" s="144" t="s">
        <v>43</v>
      </c>
      <c r="F38" s="158">
        <f>ROUND((SUM(BF91:BF142)),  2)</f>
        <v>0</v>
      </c>
      <c r="G38" s="39"/>
      <c r="H38" s="39"/>
      <c r="I38" s="159">
        <v>0.14999999999999999</v>
      </c>
      <c r="J38" s="158">
        <f>ROUND(((SUM(BF91:BF142))*I38),  2)</f>
        <v>0</v>
      </c>
      <c r="K38" s="39"/>
      <c r="L38" s="147"/>
      <c r="S38" s="39"/>
      <c r="T38" s="39"/>
      <c r="U38" s="39"/>
      <c r="V38" s="39"/>
      <c r="W38" s="39"/>
      <c r="X38" s="39"/>
      <c r="Y38" s="39"/>
      <c r="Z38" s="39"/>
      <c r="AA38" s="39"/>
      <c r="AB38" s="39"/>
      <c r="AC38" s="39"/>
      <c r="AD38" s="39"/>
      <c r="AE38" s="39"/>
    </row>
    <row r="39" hidden="1" s="2" customFormat="1" ht="14.4" customHeight="1">
      <c r="A39" s="39"/>
      <c r="B39" s="45"/>
      <c r="C39" s="39"/>
      <c r="D39" s="39"/>
      <c r="E39" s="144" t="s">
        <v>44</v>
      </c>
      <c r="F39" s="158">
        <f>ROUND((SUM(BG91:BG142)),  2)</f>
        <v>0</v>
      </c>
      <c r="G39" s="39"/>
      <c r="H39" s="39"/>
      <c r="I39" s="159">
        <v>0.20999999999999999</v>
      </c>
      <c r="J39" s="158">
        <f>0</f>
        <v>0</v>
      </c>
      <c r="K39" s="39"/>
      <c r="L39" s="147"/>
      <c r="S39" s="39"/>
      <c r="T39" s="39"/>
      <c r="U39" s="39"/>
      <c r="V39" s="39"/>
      <c r="W39" s="39"/>
      <c r="X39" s="39"/>
      <c r="Y39" s="39"/>
      <c r="Z39" s="39"/>
      <c r="AA39" s="39"/>
      <c r="AB39" s="39"/>
      <c r="AC39" s="39"/>
      <c r="AD39" s="39"/>
      <c r="AE39" s="39"/>
    </row>
    <row r="40" hidden="1" s="2" customFormat="1" ht="14.4" customHeight="1">
      <c r="A40" s="39"/>
      <c r="B40" s="45"/>
      <c r="C40" s="39"/>
      <c r="D40" s="39"/>
      <c r="E40" s="144" t="s">
        <v>45</v>
      </c>
      <c r="F40" s="158">
        <f>ROUND((SUM(BH91:BH142)),  2)</f>
        <v>0</v>
      </c>
      <c r="G40" s="39"/>
      <c r="H40" s="39"/>
      <c r="I40" s="159">
        <v>0.14999999999999999</v>
      </c>
      <c r="J40" s="158">
        <f>0</f>
        <v>0</v>
      </c>
      <c r="K40" s="39"/>
      <c r="L40" s="147"/>
      <c r="S40" s="39"/>
      <c r="T40" s="39"/>
      <c r="U40" s="39"/>
      <c r="V40" s="39"/>
      <c r="W40" s="39"/>
      <c r="X40" s="39"/>
      <c r="Y40" s="39"/>
      <c r="Z40" s="39"/>
      <c r="AA40" s="39"/>
      <c r="AB40" s="39"/>
      <c r="AC40" s="39"/>
      <c r="AD40" s="39"/>
      <c r="AE40" s="39"/>
    </row>
    <row r="41" hidden="1" s="2" customFormat="1" ht="14.4" customHeight="1">
      <c r="A41" s="39"/>
      <c r="B41" s="45"/>
      <c r="C41" s="39"/>
      <c r="D41" s="39"/>
      <c r="E41" s="144" t="s">
        <v>46</v>
      </c>
      <c r="F41" s="158">
        <f>ROUND((SUM(BI91:BI142)),  2)</f>
        <v>0</v>
      </c>
      <c r="G41" s="39"/>
      <c r="H41" s="39"/>
      <c r="I41" s="159">
        <v>0</v>
      </c>
      <c r="J41" s="158">
        <f>0</f>
        <v>0</v>
      </c>
      <c r="K41" s="39"/>
      <c r="L41" s="147"/>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147"/>
      <c r="S42" s="39"/>
      <c r="T42" s="39"/>
      <c r="U42" s="39"/>
      <c r="V42" s="39"/>
      <c r="W42" s="39"/>
      <c r="X42" s="39"/>
      <c r="Y42" s="39"/>
      <c r="Z42" s="39"/>
      <c r="AA42" s="39"/>
      <c r="AB42" s="39"/>
      <c r="AC42" s="39"/>
      <c r="AD42" s="39"/>
      <c r="AE42" s="39"/>
    </row>
    <row r="43" s="2" customFormat="1" ht="25.44" customHeight="1">
      <c r="A43" s="39"/>
      <c r="B43" s="45"/>
      <c r="C43" s="160"/>
      <c r="D43" s="161" t="s">
        <v>47</v>
      </c>
      <c r="E43" s="162"/>
      <c r="F43" s="162"/>
      <c r="G43" s="163" t="s">
        <v>48</v>
      </c>
      <c r="H43" s="164" t="s">
        <v>49</v>
      </c>
      <c r="I43" s="162"/>
      <c r="J43" s="165">
        <f>SUM(J34:J41)</f>
        <v>0</v>
      </c>
      <c r="K43" s="166"/>
      <c r="L43" s="147"/>
      <c r="S43" s="39"/>
      <c r="T43" s="39"/>
      <c r="U43" s="39"/>
      <c r="V43" s="39"/>
      <c r="W43" s="39"/>
      <c r="X43" s="39"/>
      <c r="Y43" s="39"/>
      <c r="Z43" s="39"/>
      <c r="AA43" s="39"/>
      <c r="AB43" s="39"/>
      <c r="AC43" s="39"/>
      <c r="AD43" s="39"/>
      <c r="AE43" s="39"/>
    </row>
    <row r="44" s="2" customFormat="1" ht="14.4" customHeight="1">
      <c r="A44" s="39"/>
      <c r="B44" s="167"/>
      <c r="C44" s="168"/>
      <c r="D44" s="168"/>
      <c r="E44" s="168"/>
      <c r="F44" s="168"/>
      <c r="G44" s="168"/>
      <c r="H44" s="168"/>
      <c r="I44" s="168"/>
      <c r="J44" s="168"/>
      <c r="K44" s="168"/>
      <c r="L44" s="147"/>
      <c r="S44" s="39"/>
      <c r="T44" s="39"/>
      <c r="U44" s="39"/>
      <c r="V44" s="39"/>
      <c r="W44" s="39"/>
      <c r="X44" s="39"/>
      <c r="Y44" s="39"/>
      <c r="Z44" s="39"/>
      <c r="AA44" s="39"/>
      <c r="AB44" s="39"/>
      <c r="AC44" s="39"/>
      <c r="AD44" s="39"/>
      <c r="AE44" s="39"/>
    </row>
    <row r="48" s="2" customFormat="1" ht="6.96" customHeight="1">
      <c r="A48" s="39"/>
      <c r="B48" s="169"/>
      <c r="C48" s="170"/>
      <c r="D48" s="170"/>
      <c r="E48" s="170"/>
      <c r="F48" s="170"/>
      <c r="G48" s="170"/>
      <c r="H48" s="170"/>
      <c r="I48" s="170"/>
      <c r="J48" s="170"/>
      <c r="K48" s="170"/>
      <c r="L48" s="147"/>
      <c r="S48" s="39"/>
      <c r="T48" s="39"/>
      <c r="U48" s="39"/>
      <c r="V48" s="39"/>
      <c r="W48" s="39"/>
      <c r="X48" s="39"/>
      <c r="Y48" s="39"/>
      <c r="Z48" s="39"/>
      <c r="AA48" s="39"/>
      <c r="AB48" s="39"/>
      <c r="AC48" s="39"/>
      <c r="AD48" s="39"/>
      <c r="AE48" s="39"/>
    </row>
    <row r="49" s="2" customFormat="1" ht="24.96" customHeight="1">
      <c r="A49" s="39"/>
      <c r="B49" s="40"/>
      <c r="C49" s="24" t="s">
        <v>154</v>
      </c>
      <c r="D49" s="41"/>
      <c r="E49" s="41"/>
      <c r="F49" s="41"/>
      <c r="G49" s="41"/>
      <c r="H49" s="41"/>
      <c r="I49" s="41"/>
      <c r="J49" s="41"/>
      <c r="K49" s="41"/>
      <c r="L49" s="147"/>
      <c r="S49" s="39"/>
      <c r="T49" s="39"/>
      <c r="U49" s="39"/>
      <c r="V49" s="39"/>
      <c r="W49" s="39"/>
      <c r="X49" s="39"/>
      <c r="Y49" s="39"/>
      <c r="Z49" s="39"/>
      <c r="AA49" s="39"/>
      <c r="AB49" s="39"/>
      <c r="AC49" s="39"/>
      <c r="AD49" s="39"/>
      <c r="AE49" s="39"/>
    </row>
    <row r="50" s="2" customFormat="1" ht="6.96" customHeight="1">
      <c r="A50" s="39"/>
      <c r="B50" s="40"/>
      <c r="C50" s="41"/>
      <c r="D50" s="41"/>
      <c r="E50" s="41"/>
      <c r="F50" s="41"/>
      <c r="G50" s="41"/>
      <c r="H50" s="41"/>
      <c r="I50" s="41"/>
      <c r="J50" s="41"/>
      <c r="K50" s="41"/>
      <c r="L50" s="147"/>
      <c r="S50" s="39"/>
      <c r="T50" s="39"/>
      <c r="U50" s="39"/>
      <c r="V50" s="39"/>
      <c r="W50" s="39"/>
      <c r="X50" s="39"/>
      <c r="Y50" s="39"/>
      <c r="Z50" s="39"/>
      <c r="AA50" s="39"/>
      <c r="AB50" s="39"/>
      <c r="AC50" s="39"/>
      <c r="AD50" s="39"/>
      <c r="AE50" s="39"/>
    </row>
    <row r="51" s="2" customFormat="1" ht="12" customHeight="1">
      <c r="A51" s="39"/>
      <c r="B51" s="40"/>
      <c r="C51" s="33" t="s">
        <v>16</v>
      </c>
      <c r="D51" s="41"/>
      <c r="E51" s="41"/>
      <c r="F51" s="41"/>
      <c r="G51" s="41"/>
      <c r="H51" s="41"/>
      <c r="I51" s="41"/>
      <c r="J51" s="41"/>
      <c r="K51" s="41"/>
      <c r="L51" s="147"/>
      <c r="S51" s="39"/>
      <c r="T51" s="39"/>
      <c r="U51" s="39"/>
      <c r="V51" s="39"/>
      <c r="W51" s="39"/>
      <c r="X51" s="39"/>
      <c r="Y51" s="39"/>
      <c r="Z51" s="39"/>
      <c r="AA51" s="39"/>
      <c r="AB51" s="39"/>
      <c r="AC51" s="39"/>
      <c r="AD51" s="39"/>
      <c r="AE51" s="39"/>
    </row>
    <row r="52" s="2" customFormat="1" ht="16.5" customHeight="1">
      <c r="A52" s="39"/>
      <c r="B52" s="40"/>
      <c r="C52" s="41"/>
      <c r="D52" s="41"/>
      <c r="E52" s="171" t="str">
        <f>E7</f>
        <v>Oprava geometrických parametrů koleje 2023 u ST Ústí nad Labem</v>
      </c>
      <c r="F52" s="33"/>
      <c r="G52" s="33"/>
      <c r="H52" s="33"/>
      <c r="I52" s="41"/>
      <c r="J52" s="41"/>
      <c r="K52" s="41"/>
      <c r="L52" s="147"/>
      <c r="S52" s="39"/>
      <c r="T52" s="39"/>
      <c r="U52" s="39"/>
      <c r="V52" s="39"/>
      <c r="W52" s="39"/>
      <c r="X52" s="39"/>
      <c r="Y52" s="39"/>
      <c r="Z52" s="39"/>
      <c r="AA52" s="39"/>
      <c r="AB52" s="39"/>
      <c r="AC52" s="39"/>
      <c r="AD52" s="39"/>
      <c r="AE52" s="39"/>
    </row>
    <row r="53" s="1" customFormat="1" ht="12" customHeight="1">
      <c r="B53" s="22"/>
      <c r="C53" s="33" t="s">
        <v>148</v>
      </c>
      <c r="D53" s="23"/>
      <c r="E53" s="23"/>
      <c r="F53" s="23"/>
      <c r="G53" s="23"/>
      <c r="H53" s="23"/>
      <c r="I53" s="23"/>
      <c r="J53" s="23"/>
      <c r="K53" s="23"/>
      <c r="L53" s="21"/>
    </row>
    <row r="54" s="1" customFormat="1" ht="16.5" customHeight="1">
      <c r="B54" s="22"/>
      <c r="C54" s="23"/>
      <c r="D54" s="23"/>
      <c r="E54" s="171" t="s">
        <v>149</v>
      </c>
      <c r="F54" s="23"/>
      <c r="G54" s="23"/>
      <c r="H54" s="23"/>
      <c r="I54" s="23"/>
      <c r="J54" s="23"/>
      <c r="K54" s="23"/>
      <c r="L54" s="21"/>
    </row>
    <row r="55" s="1" customFormat="1" ht="12" customHeight="1">
      <c r="B55" s="22"/>
      <c r="C55" s="33" t="s">
        <v>150</v>
      </c>
      <c r="D55" s="23"/>
      <c r="E55" s="23"/>
      <c r="F55" s="23"/>
      <c r="G55" s="23"/>
      <c r="H55" s="23"/>
      <c r="I55" s="23"/>
      <c r="J55" s="23"/>
      <c r="K55" s="23"/>
      <c r="L55" s="21"/>
    </row>
    <row r="56" s="2" customFormat="1" ht="16.5" customHeight="1">
      <c r="A56" s="39"/>
      <c r="B56" s="40"/>
      <c r="C56" s="41"/>
      <c r="D56" s="41"/>
      <c r="E56" s="172" t="s">
        <v>151</v>
      </c>
      <c r="F56" s="41"/>
      <c r="G56" s="41"/>
      <c r="H56" s="41"/>
      <c r="I56" s="41"/>
      <c r="J56" s="41"/>
      <c r="K56" s="41"/>
      <c r="L56" s="147"/>
      <c r="S56" s="39"/>
      <c r="T56" s="39"/>
      <c r="U56" s="39"/>
      <c r="V56" s="39"/>
      <c r="W56" s="39"/>
      <c r="X56" s="39"/>
      <c r="Y56" s="39"/>
      <c r="Z56" s="39"/>
      <c r="AA56" s="39"/>
      <c r="AB56" s="39"/>
      <c r="AC56" s="39"/>
      <c r="AD56" s="39"/>
      <c r="AE56" s="39"/>
    </row>
    <row r="57" s="2" customFormat="1" ht="12" customHeight="1">
      <c r="A57" s="39"/>
      <c r="B57" s="40"/>
      <c r="C57" s="33" t="s">
        <v>152</v>
      </c>
      <c r="D57" s="41"/>
      <c r="E57" s="41"/>
      <c r="F57" s="41"/>
      <c r="G57" s="41"/>
      <c r="H57" s="41"/>
      <c r="I57" s="41"/>
      <c r="J57" s="41"/>
      <c r="K57" s="41"/>
      <c r="L57" s="147"/>
      <c r="S57" s="39"/>
      <c r="T57" s="39"/>
      <c r="U57" s="39"/>
      <c r="V57" s="39"/>
      <c r="W57" s="39"/>
      <c r="X57" s="39"/>
      <c r="Y57" s="39"/>
      <c r="Z57" s="39"/>
      <c r="AA57" s="39"/>
      <c r="AB57" s="39"/>
      <c r="AC57" s="39"/>
      <c r="AD57" s="39"/>
      <c r="AE57" s="39"/>
    </row>
    <row r="58" s="2" customFormat="1" ht="16.5" customHeight="1">
      <c r="A58" s="39"/>
      <c r="B58" s="40"/>
      <c r="C58" s="41"/>
      <c r="D58" s="41"/>
      <c r="E58" s="70" t="str">
        <f>E13</f>
        <v>06 - SO 06 - PS Lovosice</v>
      </c>
      <c r="F58" s="41"/>
      <c r="G58" s="41"/>
      <c r="H58" s="41"/>
      <c r="I58" s="41"/>
      <c r="J58" s="41"/>
      <c r="K58" s="41"/>
      <c r="L58" s="147"/>
      <c r="S58" s="39"/>
      <c r="T58" s="39"/>
      <c r="U58" s="39"/>
      <c r="V58" s="39"/>
      <c r="W58" s="39"/>
      <c r="X58" s="39"/>
      <c r="Y58" s="39"/>
      <c r="Z58" s="39"/>
      <c r="AA58" s="39"/>
      <c r="AB58" s="39"/>
      <c r="AC58" s="39"/>
      <c r="AD58" s="39"/>
      <c r="AE58" s="39"/>
    </row>
    <row r="59" s="2" customFormat="1" ht="6.96" customHeight="1">
      <c r="A59" s="39"/>
      <c r="B59" s="40"/>
      <c r="C59" s="41"/>
      <c r="D59" s="41"/>
      <c r="E59" s="41"/>
      <c r="F59" s="41"/>
      <c r="G59" s="41"/>
      <c r="H59" s="41"/>
      <c r="I59" s="41"/>
      <c r="J59" s="41"/>
      <c r="K59" s="41"/>
      <c r="L59" s="147"/>
      <c r="S59" s="39"/>
      <c r="T59" s="39"/>
      <c r="U59" s="39"/>
      <c r="V59" s="39"/>
      <c r="W59" s="39"/>
      <c r="X59" s="39"/>
      <c r="Y59" s="39"/>
      <c r="Z59" s="39"/>
      <c r="AA59" s="39"/>
      <c r="AB59" s="39"/>
      <c r="AC59" s="39"/>
      <c r="AD59" s="39"/>
      <c r="AE59" s="39"/>
    </row>
    <row r="60" s="2" customFormat="1" ht="12" customHeight="1">
      <c r="A60" s="39"/>
      <c r="B60" s="40"/>
      <c r="C60" s="33" t="s">
        <v>21</v>
      </c>
      <c r="D60" s="41"/>
      <c r="E60" s="41"/>
      <c r="F60" s="28" t="str">
        <f>F16</f>
        <v xml:space="preserve"> </v>
      </c>
      <c r="G60" s="41"/>
      <c r="H60" s="41"/>
      <c r="I60" s="33" t="s">
        <v>23</v>
      </c>
      <c r="J60" s="73" t="str">
        <f>IF(J16="","",J16)</f>
        <v>21. 2. 2023</v>
      </c>
      <c r="K60" s="41"/>
      <c r="L60" s="147"/>
      <c r="S60" s="39"/>
      <c r="T60" s="39"/>
      <c r="U60" s="39"/>
      <c r="V60" s="39"/>
      <c r="W60" s="39"/>
      <c r="X60" s="39"/>
      <c r="Y60" s="39"/>
      <c r="Z60" s="39"/>
      <c r="AA60" s="39"/>
      <c r="AB60" s="39"/>
      <c r="AC60" s="39"/>
      <c r="AD60" s="39"/>
      <c r="AE60" s="39"/>
    </row>
    <row r="61" s="2" customFormat="1" ht="6.96" customHeight="1">
      <c r="A61" s="39"/>
      <c r="B61" s="40"/>
      <c r="C61" s="41"/>
      <c r="D61" s="41"/>
      <c r="E61" s="41"/>
      <c r="F61" s="41"/>
      <c r="G61" s="41"/>
      <c r="H61" s="41"/>
      <c r="I61" s="41"/>
      <c r="J61" s="41"/>
      <c r="K61" s="41"/>
      <c r="L61" s="147"/>
      <c r="S61" s="39"/>
      <c r="T61" s="39"/>
      <c r="U61" s="39"/>
      <c r="V61" s="39"/>
      <c r="W61" s="39"/>
      <c r="X61" s="39"/>
      <c r="Y61" s="39"/>
      <c r="Z61" s="39"/>
      <c r="AA61" s="39"/>
      <c r="AB61" s="39"/>
      <c r="AC61" s="39"/>
      <c r="AD61" s="39"/>
      <c r="AE61" s="39"/>
    </row>
    <row r="62" s="2" customFormat="1" ht="15.15" customHeight="1">
      <c r="A62" s="39"/>
      <c r="B62" s="40"/>
      <c r="C62" s="33" t="s">
        <v>25</v>
      </c>
      <c r="D62" s="41"/>
      <c r="E62" s="41"/>
      <c r="F62" s="28" t="str">
        <f>E19</f>
        <v>OŘ Ústí nad Labem</v>
      </c>
      <c r="G62" s="41"/>
      <c r="H62" s="41"/>
      <c r="I62" s="33" t="s">
        <v>31</v>
      </c>
      <c r="J62" s="37" t="str">
        <f>E25</f>
        <v xml:space="preserve"> </v>
      </c>
      <c r="K62" s="41"/>
      <c r="L62" s="147"/>
      <c r="S62" s="39"/>
      <c r="T62" s="39"/>
      <c r="U62" s="39"/>
      <c r="V62" s="39"/>
      <c r="W62" s="39"/>
      <c r="X62" s="39"/>
      <c r="Y62" s="39"/>
      <c r="Z62" s="39"/>
      <c r="AA62" s="39"/>
      <c r="AB62" s="39"/>
      <c r="AC62" s="39"/>
      <c r="AD62" s="39"/>
      <c r="AE62" s="39"/>
    </row>
    <row r="63" s="2" customFormat="1" ht="15.15" customHeight="1">
      <c r="A63" s="39"/>
      <c r="B63" s="40"/>
      <c r="C63" s="33" t="s">
        <v>29</v>
      </c>
      <c r="D63" s="41"/>
      <c r="E63" s="41"/>
      <c r="F63" s="28" t="str">
        <f>IF(E22="","",E22)</f>
        <v>Vyplň údaj</v>
      </c>
      <c r="G63" s="41"/>
      <c r="H63" s="41"/>
      <c r="I63" s="33" t="s">
        <v>33</v>
      </c>
      <c r="J63" s="37" t="str">
        <f>E28</f>
        <v>Tomáš Šrédl</v>
      </c>
      <c r="K63" s="41"/>
      <c r="L63" s="147"/>
      <c r="S63" s="39"/>
      <c r="T63" s="39"/>
      <c r="U63" s="39"/>
      <c r="V63" s="39"/>
      <c r="W63" s="39"/>
      <c r="X63" s="39"/>
      <c r="Y63" s="39"/>
      <c r="Z63" s="39"/>
      <c r="AA63" s="39"/>
      <c r="AB63" s="39"/>
      <c r="AC63" s="39"/>
      <c r="AD63" s="39"/>
      <c r="AE63" s="39"/>
    </row>
    <row r="64" s="2" customFormat="1" ht="10.32" customHeight="1">
      <c r="A64" s="39"/>
      <c r="B64" s="40"/>
      <c r="C64" s="41"/>
      <c r="D64" s="41"/>
      <c r="E64" s="41"/>
      <c r="F64" s="41"/>
      <c r="G64" s="41"/>
      <c r="H64" s="41"/>
      <c r="I64" s="41"/>
      <c r="J64" s="41"/>
      <c r="K64" s="41"/>
      <c r="L64" s="147"/>
      <c r="S64" s="39"/>
      <c r="T64" s="39"/>
      <c r="U64" s="39"/>
      <c r="V64" s="39"/>
      <c r="W64" s="39"/>
      <c r="X64" s="39"/>
      <c r="Y64" s="39"/>
      <c r="Z64" s="39"/>
      <c r="AA64" s="39"/>
      <c r="AB64" s="39"/>
      <c r="AC64" s="39"/>
      <c r="AD64" s="39"/>
      <c r="AE64" s="39"/>
    </row>
    <row r="65" s="2" customFormat="1" ht="29.28" customHeight="1">
      <c r="A65" s="39"/>
      <c r="B65" s="40"/>
      <c r="C65" s="173" t="s">
        <v>155</v>
      </c>
      <c r="D65" s="174"/>
      <c r="E65" s="174"/>
      <c r="F65" s="174"/>
      <c r="G65" s="174"/>
      <c r="H65" s="174"/>
      <c r="I65" s="174"/>
      <c r="J65" s="175" t="s">
        <v>156</v>
      </c>
      <c r="K65" s="174"/>
      <c r="L65" s="147"/>
      <c r="S65" s="39"/>
      <c r="T65" s="39"/>
      <c r="U65" s="39"/>
      <c r="V65" s="39"/>
      <c r="W65" s="39"/>
      <c r="X65" s="39"/>
      <c r="Y65" s="39"/>
      <c r="Z65" s="39"/>
      <c r="AA65" s="39"/>
      <c r="AB65" s="39"/>
      <c r="AC65" s="39"/>
      <c r="AD65" s="39"/>
      <c r="AE65" s="39"/>
    </row>
    <row r="66" s="2" customFormat="1" ht="10.32" customHeight="1">
      <c r="A66" s="39"/>
      <c r="B66" s="40"/>
      <c r="C66" s="41"/>
      <c r="D66" s="41"/>
      <c r="E66" s="41"/>
      <c r="F66" s="41"/>
      <c r="G66" s="41"/>
      <c r="H66" s="41"/>
      <c r="I66" s="41"/>
      <c r="J66" s="41"/>
      <c r="K66" s="41"/>
      <c r="L66" s="147"/>
      <c r="S66" s="39"/>
      <c r="T66" s="39"/>
      <c r="U66" s="39"/>
      <c r="V66" s="39"/>
      <c r="W66" s="39"/>
      <c r="X66" s="39"/>
      <c r="Y66" s="39"/>
      <c r="Z66" s="39"/>
      <c r="AA66" s="39"/>
      <c r="AB66" s="39"/>
      <c r="AC66" s="39"/>
      <c r="AD66" s="39"/>
      <c r="AE66" s="39"/>
    </row>
    <row r="67" s="2" customFormat="1" ht="22.8" customHeight="1">
      <c r="A67" s="39"/>
      <c r="B67" s="40"/>
      <c r="C67" s="176" t="s">
        <v>69</v>
      </c>
      <c r="D67" s="41"/>
      <c r="E67" s="41"/>
      <c r="F67" s="41"/>
      <c r="G67" s="41"/>
      <c r="H67" s="41"/>
      <c r="I67" s="41"/>
      <c r="J67" s="103">
        <f>J91</f>
        <v>0</v>
      </c>
      <c r="K67" s="41"/>
      <c r="L67" s="147"/>
      <c r="S67" s="39"/>
      <c r="T67" s="39"/>
      <c r="U67" s="39"/>
      <c r="V67" s="39"/>
      <c r="W67" s="39"/>
      <c r="X67" s="39"/>
      <c r="Y67" s="39"/>
      <c r="Z67" s="39"/>
      <c r="AA67" s="39"/>
      <c r="AB67" s="39"/>
      <c r="AC67" s="39"/>
      <c r="AD67" s="39"/>
      <c r="AE67" s="39"/>
      <c r="AU67" s="18" t="s">
        <v>157</v>
      </c>
    </row>
    <row r="68" s="2" customFormat="1" ht="21.84" customHeight="1">
      <c r="A68" s="39"/>
      <c r="B68" s="40"/>
      <c r="C68" s="41"/>
      <c r="D68" s="41"/>
      <c r="E68" s="41"/>
      <c r="F68" s="41"/>
      <c r="G68" s="41"/>
      <c r="H68" s="41"/>
      <c r="I68" s="41"/>
      <c r="J68" s="41"/>
      <c r="K68" s="41"/>
      <c r="L68" s="147"/>
      <c r="S68" s="39"/>
      <c r="T68" s="39"/>
      <c r="U68" s="39"/>
      <c r="V68" s="39"/>
      <c r="W68" s="39"/>
      <c r="X68" s="39"/>
      <c r="Y68" s="39"/>
      <c r="Z68" s="39"/>
      <c r="AA68" s="39"/>
      <c r="AB68" s="39"/>
      <c r="AC68" s="39"/>
      <c r="AD68" s="39"/>
      <c r="AE68" s="39"/>
    </row>
    <row r="69" s="2" customFormat="1" ht="6.96" customHeight="1">
      <c r="A69" s="39"/>
      <c r="B69" s="60"/>
      <c r="C69" s="61"/>
      <c r="D69" s="61"/>
      <c r="E69" s="61"/>
      <c r="F69" s="61"/>
      <c r="G69" s="61"/>
      <c r="H69" s="61"/>
      <c r="I69" s="61"/>
      <c r="J69" s="61"/>
      <c r="K69" s="61"/>
      <c r="L69" s="147"/>
      <c r="S69" s="39"/>
      <c r="T69" s="39"/>
      <c r="U69" s="39"/>
      <c r="V69" s="39"/>
      <c r="W69" s="39"/>
      <c r="X69" s="39"/>
      <c r="Y69" s="39"/>
      <c r="Z69" s="39"/>
      <c r="AA69" s="39"/>
      <c r="AB69" s="39"/>
      <c r="AC69" s="39"/>
      <c r="AD69" s="39"/>
      <c r="AE69" s="39"/>
    </row>
    <row r="73" s="2" customFormat="1" ht="6.96" customHeight="1">
      <c r="A73" s="39"/>
      <c r="B73" s="62"/>
      <c r="C73" s="63"/>
      <c r="D73" s="63"/>
      <c r="E73" s="63"/>
      <c r="F73" s="63"/>
      <c r="G73" s="63"/>
      <c r="H73" s="63"/>
      <c r="I73" s="63"/>
      <c r="J73" s="63"/>
      <c r="K73" s="63"/>
      <c r="L73" s="147"/>
      <c r="S73" s="39"/>
      <c r="T73" s="39"/>
      <c r="U73" s="39"/>
      <c r="V73" s="39"/>
      <c r="W73" s="39"/>
      <c r="X73" s="39"/>
      <c r="Y73" s="39"/>
      <c r="Z73" s="39"/>
      <c r="AA73" s="39"/>
      <c r="AB73" s="39"/>
      <c r="AC73" s="39"/>
      <c r="AD73" s="39"/>
      <c r="AE73" s="39"/>
    </row>
    <row r="74" s="2" customFormat="1" ht="24.96" customHeight="1">
      <c r="A74" s="39"/>
      <c r="B74" s="40"/>
      <c r="C74" s="24" t="s">
        <v>160</v>
      </c>
      <c r="D74" s="41"/>
      <c r="E74" s="41"/>
      <c r="F74" s="41"/>
      <c r="G74" s="41"/>
      <c r="H74" s="41"/>
      <c r="I74" s="41"/>
      <c r="J74" s="41"/>
      <c r="K74" s="41"/>
      <c r="L74" s="147"/>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47"/>
      <c r="S75" s="39"/>
      <c r="T75" s="39"/>
      <c r="U75" s="39"/>
      <c r="V75" s="39"/>
      <c r="W75" s="39"/>
      <c r="X75" s="39"/>
      <c r="Y75" s="39"/>
      <c r="Z75" s="39"/>
      <c r="AA75" s="39"/>
      <c r="AB75" s="39"/>
      <c r="AC75" s="39"/>
      <c r="AD75" s="39"/>
      <c r="AE75" s="39"/>
    </row>
    <row r="76" s="2" customFormat="1" ht="12" customHeight="1">
      <c r="A76" s="39"/>
      <c r="B76" s="40"/>
      <c r="C76" s="33" t="s">
        <v>16</v>
      </c>
      <c r="D76" s="41"/>
      <c r="E76" s="41"/>
      <c r="F76" s="41"/>
      <c r="G76" s="41"/>
      <c r="H76" s="41"/>
      <c r="I76" s="41"/>
      <c r="J76" s="41"/>
      <c r="K76" s="41"/>
      <c r="L76" s="147"/>
      <c r="S76" s="39"/>
      <c r="T76" s="39"/>
      <c r="U76" s="39"/>
      <c r="V76" s="39"/>
      <c r="W76" s="39"/>
      <c r="X76" s="39"/>
      <c r="Y76" s="39"/>
      <c r="Z76" s="39"/>
      <c r="AA76" s="39"/>
      <c r="AB76" s="39"/>
      <c r="AC76" s="39"/>
      <c r="AD76" s="39"/>
      <c r="AE76" s="39"/>
    </row>
    <row r="77" s="2" customFormat="1" ht="16.5" customHeight="1">
      <c r="A77" s="39"/>
      <c r="B77" s="40"/>
      <c r="C77" s="41"/>
      <c r="D77" s="41"/>
      <c r="E77" s="171" t="str">
        <f>E7</f>
        <v>Oprava geometrických parametrů koleje 2023 u ST Ústí nad Labem</v>
      </c>
      <c r="F77" s="33"/>
      <c r="G77" s="33"/>
      <c r="H77" s="33"/>
      <c r="I77" s="41"/>
      <c r="J77" s="41"/>
      <c r="K77" s="41"/>
      <c r="L77" s="147"/>
      <c r="S77" s="39"/>
      <c r="T77" s="39"/>
      <c r="U77" s="39"/>
      <c r="V77" s="39"/>
      <c r="W77" s="39"/>
      <c r="X77" s="39"/>
      <c r="Y77" s="39"/>
      <c r="Z77" s="39"/>
      <c r="AA77" s="39"/>
      <c r="AB77" s="39"/>
      <c r="AC77" s="39"/>
      <c r="AD77" s="39"/>
      <c r="AE77" s="39"/>
    </row>
    <row r="78" s="1" customFormat="1" ht="12" customHeight="1">
      <c r="B78" s="22"/>
      <c r="C78" s="33" t="s">
        <v>148</v>
      </c>
      <c r="D78" s="23"/>
      <c r="E78" s="23"/>
      <c r="F78" s="23"/>
      <c r="G78" s="23"/>
      <c r="H78" s="23"/>
      <c r="I78" s="23"/>
      <c r="J78" s="23"/>
      <c r="K78" s="23"/>
      <c r="L78" s="21"/>
    </row>
    <row r="79" s="1" customFormat="1" ht="16.5" customHeight="1">
      <c r="B79" s="22"/>
      <c r="C79" s="23"/>
      <c r="D79" s="23"/>
      <c r="E79" s="171" t="s">
        <v>149</v>
      </c>
      <c r="F79" s="23"/>
      <c r="G79" s="23"/>
      <c r="H79" s="23"/>
      <c r="I79" s="23"/>
      <c r="J79" s="23"/>
      <c r="K79" s="23"/>
      <c r="L79" s="21"/>
    </row>
    <row r="80" s="1" customFormat="1" ht="12" customHeight="1">
      <c r="B80" s="22"/>
      <c r="C80" s="33" t="s">
        <v>150</v>
      </c>
      <c r="D80" s="23"/>
      <c r="E80" s="23"/>
      <c r="F80" s="23"/>
      <c r="G80" s="23"/>
      <c r="H80" s="23"/>
      <c r="I80" s="23"/>
      <c r="J80" s="23"/>
      <c r="K80" s="23"/>
      <c r="L80" s="21"/>
    </row>
    <row r="81" s="2" customFormat="1" ht="16.5" customHeight="1">
      <c r="A81" s="39"/>
      <c r="B81" s="40"/>
      <c r="C81" s="41"/>
      <c r="D81" s="41"/>
      <c r="E81" s="172" t="s">
        <v>151</v>
      </c>
      <c r="F81" s="41"/>
      <c r="G81" s="41"/>
      <c r="H81" s="41"/>
      <c r="I81" s="41"/>
      <c r="J81" s="41"/>
      <c r="K81" s="41"/>
      <c r="L81" s="147"/>
      <c r="S81" s="39"/>
      <c r="T81" s="39"/>
      <c r="U81" s="39"/>
      <c r="V81" s="39"/>
      <c r="W81" s="39"/>
      <c r="X81" s="39"/>
      <c r="Y81" s="39"/>
      <c r="Z81" s="39"/>
      <c r="AA81" s="39"/>
      <c r="AB81" s="39"/>
      <c r="AC81" s="39"/>
      <c r="AD81" s="39"/>
      <c r="AE81" s="39"/>
    </row>
    <row r="82" s="2" customFormat="1" ht="12" customHeight="1">
      <c r="A82" s="39"/>
      <c r="B82" s="40"/>
      <c r="C82" s="33" t="s">
        <v>152</v>
      </c>
      <c r="D82" s="41"/>
      <c r="E82" s="41"/>
      <c r="F82" s="41"/>
      <c r="G82" s="41"/>
      <c r="H82" s="41"/>
      <c r="I82" s="41"/>
      <c r="J82" s="41"/>
      <c r="K82" s="41"/>
      <c r="L82" s="147"/>
      <c r="S82" s="39"/>
      <c r="T82" s="39"/>
      <c r="U82" s="39"/>
      <c r="V82" s="39"/>
      <c r="W82" s="39"/>
      <c r="X82" s="39"/>
      <c r="Y82" s="39"/>
      <c r="Z82" s="39"/>
      <c r="AA82" s="39"/>
      <c r="AB82" s="39"/>
      <c r="AC82" s="39"/>
      <c r="AD82" s="39"/>
      <c r="AE82" s="39"/>
    </row>
    <row r="83" s="2" customFormat="1" ht="16.5" customHeight="1">
      <c r="A83" s="39"/>
      <c r="B83" s="40"/>
      <c r="C83" s="41"/>
      <c r="D83" s="41"/>
      <c r="E83" s="70" t="str">
        <f>E13</f>
        <v>06 - SO 06 - PS Lovosice</v>
      </c>
      <c r="F83" s="41"/>
      <c r="G83" s="41"/>
      <c r="H83" s="41"/>
      <c r="I83" s="41"/>
      <c r="J83" s="41"/>
      <c r="K83" s="41"/>
      <c r="L83" s="147"/>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47"/>
      <c r="S84" s="39"/>
      <c r="T84" s="39"/>
      <c r="U84" s="39"/>
      <c r="V84" s="39"/>
      <c r="W84" s="39"/>
      <c r="X84" s="39"/>
      <c r="Y84" s="39"/>
      <c r="Z84" s="39"/>
      <c r="AA84" s="39"/>
      <c r="AB84" s="39"/>
      <c r="AC84" s="39"/>
      <c r="AD84" s="39"/>
      <c r="AE84" s="39"/>
    </row>
    <row r="85" s="2" customFormat="1" ht="12" customHeight="1">
      <c r="A85" s="39"/>
      <c r="B85" s="40"/>
      <c r="C85" s="33" t="s">
        <v>21</v>
      </c>
      <c r="D85" s="41"/>
      <c r="E85" s="41"/>
      <c r="F85" s="28" t="str">
        <f>F16</f>
        <v xml:space="preserve"> </v>
      </c>
      <c r="G85" s="41"/>
      <c r="H85" s="41"/>
      <c r="I85" s="33" t="s">
        <v>23</v>
      </c>
      <c r="J85" s="73" t="str">
        <f>IF(J16="","",J16)</f>
        <v>21. 2. 2023</v>
      </c>
      <c r="K85" s="41"/>
      <c r="L85" s="147"/>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41"/>
      <c r="J86" s="41"/>
      <c r="K86" s="41"/>
      <c r="L86" s="147"/>
      <c r="S86" s="39"/>
      <c r="T86" s="39"/>
      <c r="U86" s="39"/>
      <c r="V86" s="39"/>
      <c r="W86" s="39"/>
      <c r="X86" s="39"/>
      <c r="Y86" s="39"/>
      <c r="Z86" s="39"/>
      <c r="AA86" s="39"/>
      <c r="AB86" s="39"/>
      <c r="AC86" s="39"/>
      <c r="AD86" s="39"/>
      <c r="AE86" s="39"/>
    </row>
    <row r="87" s="2" customFormat="1" ht="15.15" customHeight="1">
      <c r="A87" s="39"/>
      <c r="B87" s="40"/>
      <c r="C87" s="33" t="s">
        <v>25</v>
      </c>
      <c r="D87" s="41"/>
      <c r="E87" s="41"/>
      <c r="F87" s="28" t="str">
        <f>E19</f>
        <v>OŘ Ústí nad Labem</v>
      </c>
      <c r="G87" s="41"/>
      <c r="H87" s="41"/>
      <c r="I87" s="33" t="s">
        <v>31</v>
      </c>
      <c r="J87" s="37" t="str">
        <f>E25</f>
        <v xml:space="preserve"> </v>
      </c>
      <c r="K87" s="41"/>
      <c r="L87" s="147"/>
      <c r="S87" s="39"/>
      <c r="T87" s="39"/>
      <c r="U87" s="39"/>
      <c r="V87" s="39"/>
      <c r="W87" s="39"/>
      <c r="X87" s="39"/>
      <c r="Y87" s="39"/>
      <c r="Z87" s="39"/>
      <c r="AA87" s="39"/>
      <c r="AB87" s="39"/>
      <c r="AC87" s="39"/>
      <c r="AD87" s="39"/>
      <c r="AE87" s="39"/>
    </row>
    <row r="88" s="2" customFormat="1" ht="15.15" customHeight="1">
      <c r="A88" s="39"/>
      <c r="B88" s="40"/>
      <c r="C88" s="33" t="s">
        <v>29</v>
      </c>
      <c r="D88" s="41"/>
      <c r="E88" s="41"/>
      <c r="F88" s="28" t="str">
        <f>IF(E22="","",E22)</f>
        <v>Vyplň údaj</v>
      </c>
      <c r="G88" s="41"/>
      <c r="H88" s="41"/>
      <c r="I88" s="33" t="s">
        <v>33</v>
      </c>
      <c r="J88" s="37" t="str">
        <f>E28</f>
        <v>Tomáš Šrédl</v>
      </c>
      <c r="K88" s="41"/>
      <c r="L88" s="147"/>
      <c r="S88" s="39"/>
      <c r="T88" s="39"/>
      <c r="U88" s="39"/>
      <c r="V88" s="39"/>
      <c r="W88" s="39"/>
      <c r="X88" s="39"/>
      <c r="Y88" s="39"/>
      <c r="Z88" s="39"/>
      <c r="AA88" s="39"/>
      <c r="AB88" s="39"/>
      <c r="AC88" s="39"/>
      <c r="AD88" s="39"/>
      <c r="AE88" s="39"/>
    </row>
    <row r="89" s="2" customFormat="1" ht="10.32" customHeight="1">
      <c r="A89" s="39"/>
      <c r="B89" s="40"/>
      <c r="C89" s="41"/>
      <c r="D89" s="41"/>
      <c r="E89" s="41"/>
      <c r="F89" s="41"/>
      <c r="G89" s="41"/>
      <c r="H89" s="41"/>
      <c r="I89" s="41"/>
      <c r="J89" s="41"/>
      <c r="K89" s="41"/>
      <c r="L89" s="147"/>
      <c r="S89" s="39"/>
      <c r="T89" s="39"/>
      <c r="U89" s="39"/>
      <c r="V89" s="39"/>
      <c r="W89" s="39"/>
      <c r="X89" s="39"/>
      <c r="Y89" s="39"/>
      <c r="Z89" s="39"/>
      <c r="AA89" s="39"/>
      <c r="AB89" s="39"/>
      <c r="AC89" s="39"/>
      <c r="AD89" s="39"/>
      <c r="AE89" s="39"/>
    </row>
    <row r="90" s="11" customFormat="1" ht="29.28" customHeight="1">
      <c r="A90" s="188"/>
      <c r="B90" s="189"/>
      <c r="C90" s="190" t="s">
        <v>161</v>
      </c>
      <c r="D90" s="191" t="s">
        <v>56</v>
      </c>
      <c r="E90" s="191" t="s">
        <v>52</v>
      </c>
      <c r="F90" s="191" t="s">
        <v>53</v>
      </c>
      <c r="G90" s="191" t="s">
        <v>162</v>
      </c>
      <c r="H90" s="191" t="s">
        <v>163</v>
      </c>
      <c r="I90" s="191" t="s">
        <v>164</v>
      </c>
      <c r="J90" s="191" t="s">
        <v>156</v>
      </c>
      <c r="K90" s="192" t="s">
        <v>165</v>
      </c>
      <c r="L90" s="193"/>
      <c r="M90" s="93" t="s">
        <v>19</v>
      </c>
      <c r="N90" s="94" t="s">
        <v>41</v>
      </c>
      <c r="O90" s="94" t="s">
        <v>166</v>
      </c>
      <c r="P90" s="94" t="s">
        <v>167</v>
      </c>
      <c r="Q90" s="94" t="s">
        <v>168</v>
      </c>
      <c r="R90" s="94" t="s">
        <v>169</v>
      </c>
      <c r="S90" s="94" t="s">
        <v>170</v>
      </c>
      <c r="T90" s="95" t="s">
        <v>171</v>
      </c>
      <c r="U90" s="188"/>
      <c r="V90" s="188"/>
      <c r="W90" s="188"/>
      <c r="X90" s="188"/>
      <c r="Y90" s="188"/>
      <c r="Z90" s="188"/>
      <c r="AA90" s="188"/>
      <c r="AB90" s="188"/>
      <c r="AC90" s="188"/>
      <c r="AD90" s="188"/>
      <c r="AE90" s="188"/>
    </row>
    <row r="91" s="2" customFormat="1" ht="22.8" customHeight="1">
      <c r="A91" s="39"/>
      <c r="B91" s="40"/>
      <c r="C91" s="100" t="s">
        <v>172</v>
      </c>
      <c r="D91" s="41"/>
      <c r="E91" s="41"/>
      <c r="F91" s="41"/>
      <c r="G91" s="41"/>
      <c r="H91" s="41"/>
      <c r="I91" s="41"/>
      <c r="J91" s="194">
        <f>BK91</f>
        <v>0</v>
      </c>
      <c r="K91" s="41"/>
      <c r="L91" s="45"/>
      <c r="M91" s="96"/>
      <c r="N91" s="195"/>
      <c r="O91" s="97"/>
      <c r="P91" s="196">
        <f>SUM(P92:P142)</f>
        <v>0</v>
      </c>
      <c r="Q91" s="97"/>
      <c r="R91" s="196">
        <f>SUM(R92:R142)</f>
        <v>845.77159999999992</v>
      </c>
      <c r="S91" s="97"/>
      <c r="T91" s="197">
        <f>SUM(T92:T142)</f>
        <v>0</v>
      </c>
      <c r="U91" s="39"/>
      <c r="V91" s="39"/>
      <c r="W91" s="39"/>
      <c r="X91" s="39"/>
      <c r="Y91" s="39"/>
      <c r="Z91" s="39"/>
      <c r="AA91" s="39"/>
      <c r="AB91" s="39"/>
      <c r="AC91" s="39"/>
      <c r="AD91" s="39"/>
      <c r="AE91" s="39"/>
      <c r="AT91" s="18" t="s">
        <v>70</v>
      </c>
      <c r="AU91" s="18" t="s">
        <v>157</v>
      </c>
      <c r="BK91" s="198">
        <f>SUM(BK92:BK142)</f>
        <v>0</v>
      </c>
    </row>
    <row r="92" s="2" customFormat="1" ht="37.8" customHeight="1">
      <c r="A92" s="39"/>
      <c r="B92" s="40"/>
      <c r="C92" s="215" t="s">
        <v>78</v>
      </c>
      <c r="D92" s="215" t="s">
        <v>178</v>
      </c>
      <c r="E92" s="216" t="s">
        <v>179</v>
      </c>
      <c r="F92" s="217" t="s">
        <v>180</v>
      </c>
      <c r="G92" s="218" t="s">
        <v>181</v>
      </c>
      <c r="H92" s="219">
        <v>5.1349999999999998</v>
      </c>
      <c r="I92" s="220"/>
      <c r="J92" s="221">
        <f>ROUND(I92*H92,2)</f>
        <v>0</v>
      </c>
      <c r="K92" s="217" t="s">
        <v>182</v>
      </c>
      <c r="L92" s="45"/>
      <c r="M92" s="222" t="s">
        <v>19</v>
      </c>
      <c r="N92" s="223" t="s">
        <v>42</v>
      </c>
      <c r="O92" s="85"/>
      <c r="P92" s="224">
        <f>O92*H92</f>
        <v>0</v>
      </c>
      <c r="Q92" s="224">
        <v>0</v>
      </c>
      <c r="R92" s="224">
        <f>Q92*H92</f>
        <v>0</v>
      </c>
      <c r="S92" s="224">
        <v>0</v>
      </c>
      <c r="T92" s="225">
        <f>S92*H92</f>
        <v>0</v>
      </c>
      <c r="U92" s="39"/>
      <c r="V92" s="39"/>
      <c r="W92" s="39"/>
      <c r="X92" s="39"/>
      <c r="Y92" s="39"/>
      <c r="Z92" s="39"/>
      <c r="AA92" s="39"/>
      <c r="AB92" s="39"/>
      <c r="AC92" s="39"/>
      <c r="AD92" s="39"/>
      <c r="AE92" s="39"/>
      <c r="AR92" s="226" t="s">
        <v>118</v>
      </c>
      <c r="AT92" s="226" t="s">
        <v>178</v>
      </c>
      <c r="AU92" s="226" t="s">
        <v>71</v>
      </c>
      <c r="AY92" s="18" t="s">
        <v>175</v>
      </c>
      <c r="BE92" s="227">
        <f>IF(N92="základní",J92,0)</f>
        <v>0</v>
      </c>
      <c r="BF92" s="227">
        <f>IF(N92="snížená",J92,0)</f>
        <v>0</v>
      </c>
      <c r="BG92" s="227">
        <f>IF(N92="zákl. přenesená",J92,0)</f>
        <v>0</v>
      </c>
      <c r="BH92" s="227">
        <f>IF(N92="sníž. přenesená",J92,0)</f>
        <v>0</v>
      </c>
      <c r="BI92" s="227">
        <f>IF(N92="nulová",J92,0)</f>
        <v>0</v>
      </c>
      <c r="BJ92" s="18" t="s">
        <v>78</v>
      </c>
      <c r="BK92" s="227">
        <f>ROUND(I92*H92,2)</f>
        <v>0</v>
      </c>
      <c r="BL92" s="18" t="s">
        <v>118</v>
      </c>
      <c r="BM92" s="226" t="s">
        <v>416</v>
      </c>
    </row>
    <row r="93" s="13" customFormat="1">
      <c r="A93" s="13"/>
      <c r="B93" s="228"/>
      <c r="C93" s="229"/>
      <c r="D93" s="230" t="s">
        <v>184</v>
      </c>
      <c r="E93" s="231" t="s">
        <v>19</v>
      </c>
      <c r="F93" s="232" t="s">
        <v>417</v>
      </c>
      <c r="G93" s="229"/>
      <c r="H93" s="233">
        <v>1.4650000000000001</v>
      </c>
      <c r="I93" s="234"/>
      <c r="J93" s="229"/>
      <c r="K93" s="229"/>
      <c r="L93" s="235"/>
      <c r="M93" s="236"/>
      <c r="N93" s="237"/>
      <c r="O93" s="237"/>
      <c r="P93" s="237"/>
      <c r="Q93" s="237"/>
      <c r="R93" s="237"/>
      <c r="S93" s="237"/>
      <c r="T93" s="238"/>
      <c r="U93" s="13"/>
      <c r="V93" s="13"/>
      <c r="W93" s="13"/>
      <c r="X93" s="13"/>
      <c r="Y93" s="13"/>
      <c r="Z93" s="13"/>
      <c r="AA93" s="13"/>
      <c r="AB93" s="13"/>
      <c r="AC93" s="13"/>
      <c r="AD93" s="13"/>
      <c r="AE93" s="13"/>
      <c r="AT93" s="239" t="s">
        <v>184</v>
      </c>
      <c r="AU93" s="239" t="s">
        <v>71</v>
      </c>
      <c r="AV93" s="13" t="s">
        <v>80</v>
      </c>
      <c r="AW93" s="13" t="s">
        <v>32</v>
      </c>
      <c r="AX93" s="13" t="s">
        <v>71</v>
      </c>
      <c r="AY93" s="239" t="s">
        <v>175</v>
      </c>
    </row>
    <row r="94" s="13" customFormat="1">
      <c r="A94" s="13"/>
      <c r="B94" s="228"/>
      <c r="C94" s="229"/>
      <c r="D94" s="230" t="s">
        <v>184</v>
      </c>
      <c r="E94" s="231" t="s">
        <v>19</v>
      </c>
      <c r="F94" s="232" t="s">
        <v>418</v>
      </c>
      <c r="G94" s="229"/>
      <c r="H94" s="233">
        <v>0.66500000000000004</v>
      </c>
      <c r="I94" s="234"/>
      <c r="J94" s="229"/>
      <c r="K94" s="229"/>
      <c r="L94" s="235"/>
      <c r="M94" s="236"/>
      <c r="N94" s="237"/>
      <c r="O94" s="237"/>
      <c r="P94" s="237"/>
      <c r="Q94" s="237"/>
      <c r="R94" s="237"/>
      <c r="S94" s="237"/>
      <c r="T94" s="238"/>
      <c r="U94" s="13"/>
      <c r="V94" s="13"/>
      <c r="W94" s="13"/>
      <c r="X94" s="13"/>
      <c r="Y94" s="13"/>
      <c r="Z94" s="13"/>
      <c r="AA94" s="13"/>
      <c r="AB94" s="13"/>
      <c r="AC94" s="13"/>
      <c r="AD94" s="13"/>
      <c r="AE94" s="13"/>
      <c r="AT94" s="239" t="s">
        <v>184</v>
      </c>
      <c r="AU94" s="239" t="s">
        <v>71</v>
      </c>
      <c r="AV94" s="13" t="s">
        <v>80</v>
      </c>
      <c r="AW94" s="13" t="s">
        <v>32</v>
      </c>
      <c r="AX94" s="13" t="s">
        <v>71</v>
      </c>
      <c r="AY94" s="239" t="s">
        <v>175</v>
      </c>
    </row>
    <row r="95" s="13" customFormat="1">
      <c r="A95" s="13"/>
      <c r="B95" s="228"/>
      <c r="C95" s="229"/>
      <c r="D95" s="230" t="s">
        <v>184</v>
      </c>
      <c r="E95" s="231" t="s">
        <v>19</v>
      </c>
      <c r="F95" s="232" t="s">
        <v>419</v>
      </c>
      <c r="G95" s="229"/>
      <c r="H95" s="233">
        <v>2.29</v>
      </c>
      <c r="I95" s="234"/>
      <c r="J95" s="229"/>
      <c r="K95" s="229"/>
      <c r="L95" s="235"/>
      <c r="M95" s="236"/>
      <c r="N95" s="237"/>
      <c r="O95" s="237"/>
      <c r="P95" s="237"/>
      <c r="Q95" s="237"/>
      <c r="R95" s="237"/>
      <c r="S95" s="237"/>
      <c r="T95" s="238"/>
      <c r="U95" s="13"/>
      <c r="V95" s="13"/>
      <c r="W95" s="13"/>
      <c r="X95" s="13"/>
      <c r="Y95" s="13"/>
      <c r="Z95" s="13"/>
      <c r="AA95" s="13"/>
      <c r="AB95" s="13"/>
      <c r="AC95" s="13"/>
      <c r="AD95" s="13"/>
      <c r="AE95" s="13"/>
      <c r="AT95" s="239" t="s">
        <v>184</v>
      </c>
      <c r="AU95" s="239" t="s">
        <v>71</v>
      </c>
      <c r="AV95" s="13" t="s">
        <v>80</v>
      </c>
      <c r="AW95" s="13" t="s">
        <v>32</v>
      </c>
      <c r="AX95" s="13" t="s">
        <v>71</v>
      </c>
      <c r="AY95" s="239" t="s">
        <v>175</v>
      </c>
    </row>
    <row r="96" s="13" customFormat="1">
      <c r="A96" s="13"/>
      <c r="B96" s="228"/>
      <c r="C96" s="229"/>
      <c r="D96" s="230" t="s">
        <v>184</v>
      </c>
      <c r="E96" s="231" t="s">
        <v>19</v>
      </c>
      <c r="F96" s="232" t="s">
        <v>420</v>
      </c>
      <c r="G96" s="229"/>
      <c r="H96" s="233">
        <v>0.71499999999999997</v>
      </c>
      <c r="I96" s="234"/>
      <c r="J96" s="229"/>
      <c r="K96" s="229"/>
      <c r="L96" s="235"/>
      <c r="M96" s="236"/>
      <c r="N96" s="237"/>
      <c r="O96" s="237"/>
      <c r="P96" s="237"/>
      <c r="Q96" s="237"/>
      <c r="R96" s="237"/>
      <c r="S96" s="237"/>
      <c r="T96" s="238"/>
      <c r="U96" s="13"/>
      <c r="V96" s="13"/>
      <c r="W96" s="13"/>
      <c r="X96" s="13"/>
      <c r="Y96" s="13"/>
      <c r="Z96" s="13"/>
      <c r="AA96" s="13"/>
      <c r="AB96" s="13"/>
      <c r="AC96" s="13"/>
      <c r="AD96" s="13"/>
      <c r="AE96" s="13"/>
      <c r="AT96" s="239" t="s">
        <v>184</v>
      </c>
      <c r="AU96" s="239" t="s">
        <v>71</v>
      </c>
      <c r="AV96" s="13" t="s">
        <v>80</v>
      </c>
      <c r="AW96" s="13" t="s">
        <v>32</v>
      </c>
      <c r="AX96" s="13" t="s">
        <v>71</v>
      </c>
      <c r="AY96" s="239" t="s">
        <v>175</v>
      </c>
    </row>
    <row r="97" s="14" customFormat="1">
      <c r="A97" s="14"/>
      <c r="B97" s="240"/>
      <c r="C97" s="241"/>
      <c r="D97" s="230" t="s">
        <v>184</v>
      </c>
      <c r="E97" s="242" t="s">
        <v>19</v>
      </c>
      <c r="F97" s="243" t="s">
        <v>190</v>
      </c>
      <c r="G97" s="241"/>
      <c r="H97" s="244">
        <v>5.1349999999999998</v>
      </c>
      <c r="I97" s="245"/>
      <c r="J97" s="241"/>
      <c r="K97" s="241"/>
      <c r="L97" s="246"/>
      <c r="M97" s="247"/>
      <c r="N97" s="248"/>
      <c r="O97" s="248"/>
      <c r="P97" s="248"/>
      <c r="Q97" s="248"/>
      <c r="R97" s="248"/>
      <c r="S97" s="248"/>
      <c r="T97" s="249"/>
      <c r="U97" s="14"/>
      <c r="V97" s="14"/>
      <c r="W97" s="14"/>
      <c r="X97" s="14"/>
      <c r="Y97" s="14"/>
      <c r="Z97" s="14"/>
      <c r="AA97" s="14"/>
      <c r="AB97" s="14"/>
      <c r="AC97" s="14"/>
      <c r="AD97" s="14"/>
      <c r="AE97" s="14"/>
      <c r="AT97" s="250" t="s">
        <v>184</v>
      </c>
      <c r="AU97" s="250" t="s">
        <v>71</v>
      </c>
      <c r="AV97" s="14" t="s">
        <v>118</v>
      </c>
      <c r="AW97" s="14" t="s">
        <v>32</v>
      </c>
      <c r="AX97" s="14" t="s">
        <v>78</v>
      </c>
      <c r="AY97" s="250" t="s">
        <v>175</v>
      </c>
    </row>
    <row r="98" s="2" customFormat="1" ht="37.8" customHeight="1">
      <c r="A98" s="39"/>
      <c r="B98" s="40"/>
      <c r="C98" s="215" t="s">
        <v>80</v>
      </c>
      <c r="D98" s="215" t="s">
        <v>178</v>
      </c>
      <c r="E98" s="216" t="s">
        <v>333</v>
      </c>
      <c r="F98" s="217" t="s">
        <v>334</v>
      </c>
      <c r="G98" s="218" t="s">
        <v>212</v>
      </c>
      <c r="H98" s="219">
        <v>900</v>
      </c>
      <c r="I98" s="220"/>
      <c r="J98" s="221">
        <f>ROUND(I98*H98,2)</f>
        <v>0</v>
      </c>
      <c r="K98" s="217" t="s">
        <v>182</v>
      </c>
      <c r="L98" s="45"/>
      <c r="M98" s="222" t="s">
        <v>19</v>
      </c>
      <c r="N98" s="223" t="s">
        <v>42</v>
      </c>
      <c r="O98" s="85"/>
      <c r="P98" s="224">
        <f>O98*H98</f>
        <v>0</v>
      </c>
      <c r="Q98" s="224">
        <v>0</v>
      </c>
      <c r="R98" s="224">
        <f>Q98*H98</f>
        <v>0</v>
      </c>
      <c r="S98" s="224">
        <v>0</v>
      </c>
      <c r="T98" s="225">
        <f>S98*H98</f>
        <v>0</v>
      </c>
      <c r="U98" s="39"/>
      <c r="V98" s="39"/>
      <c r="W98" s="39"/>
      <c r="X98" s="39"/>
      <c r="Y98" s="39"/>
      <c r="Z98" s="39"/>
      <c r="AA98" s="39"/>
      <c r="AB98" s="39"/>
      <c r="AC98" s="39"/>
      <c r="AD98" s="39"/>
      <c r="AE98" s="39"/>
      <c r="AR98" s="226" t="s">
        <v>118</v>
      </c>
      <c r="AT98" s="226" t="s">
        <v>178</v>
      </c>
      <c r="AU98" s="226" t="s">
        <v>71</v>
      </c>
      <c r="AY98" s="18" t="s">
        <v>175</v>
      </c>
      <c r="BE98" s="227">
        <f>IF(N98="základní",J98,0)</f>
        <v>0</v>
      </c>
      <c r="BF98" s="227">
        <f>IF(N98="snížená",J98,0)</f>
        <v>0</v>
      </c>
      <c r="BG98" s="227">
        <f>IF(N98="zákl. přenesená",J98,0)</f>
        <v>0</v>
      </c>
      <c r="BH98" s="227">
        <f>IF(N98="sníž. přenesená",J98,0)</f>
        <v>0</v>
      </c>
      <c r="BI98" s="227">
        <f>IF(N98="nulová",J98,0)</f>
        <v>0</v>
      </c>
      <c r="BJ98" s="18" t="s">
        <v>78</v>
      </c>
      <c r="BK98" s="227">
        <f>ROUND(I98*H98,2)</f>
        <v>0</v>
      </c>
      <c r="BL98" s="18" t="s">
        <v>118</v>
      </c>
      <c r="BM98" s="226" t="s">
        <v>421</v>
      </c>
    </row>
    <row r="99" s="13" customFormat="1">
      <c r="A99" s="13"/>
      <c r="B99" s="228"/>
      <c r="C99" s="229"/>
      <c r="D99" s="230" t="s">
        <v>184</v>
      </c>
      <c r="E99" s="231" t="s">
        <v>19</v>
      </c>
      <c r="F99" s="232" t="s">
        <v>422</v>
      </c>
      <c r="G99" s="229"/>
      <c r="H99" s="233">
        <v>400</v>
      </c>
      <c r="I99" s="234"/>
      <c r="J99" s="229"/>
      <c r="K99" s="229"/>
      <c r="L99" s="235"/>
      <c r="M99" s="236"/>
      <c r="N99" s="237"/>
      <c r="O99" s="237"/>
      <c r="P99" s="237"/>
      <c r="Q99" s="237"/>
      <c r="R99" s="237"/>
      <c r="S99" s="237"/>
      <c r="T99" s="238"/>
      <c r="U99" s="13"/>
      <c r="V99" s="13"/>
      <c r="W99" s="13"/>
      <c r="X99" s="13"/>
      <c r="Y99" s="13"/>
      <c r="Z99" s="13"/>
      <c r="AA99" s="13"/>
      <c r="AB99" s="13"/>
      <c r="AC99" s="13"/>
      <c r="AD99" s="13"/>
      <c r="AE99" s="13"/>
      <c r="AT99" s="239" t="s">
        <v>184</v>
      </c>
      <c r="AU99" s="239" t="s">
        <v>71</v>
      </c>
      <c r="AV99" s="13" t="s">
        <v>80</v>
      </c>
      <c r="AW99" s="13" t="s">
        <v>32</v>
      </c>
      <c r="AX99" s="13" t="s">
        <v>71</v>
      </c>
      <c r="AY99" s="239" t="s">
        <v>175</v>
      </c>
    </row>
    <row r="100" s="13" customFormat="1">
      <c r="A100" s="13"/>
      <c r="B100" s="228"/>
      <c r="C100" s="229"/>
      <c r="D100" s="230" t="s">
        <v>184</v>
      </c>
      <c r="E100" s="231" t="s">
        <v>19</v>
      </c>
      <c r="F100" s="232" t="s">
        <v>423</v>
      </c>
      <c r="G100" s="229"/>
      <c r="H100" s="233">
        <v>50</v>
      </c>
      <c r="I100" s="234"/>
      <c r="J100" s="229"/>
      <c r="K100" s="229"/>
      <c r="L100" s="235"/>
      <c r="M100" s="236"/>
      <c r="N100" s="237"/>
      <c r="O100" s="237"/>
      <c r="P100" s="237"/>
      <c r="Q100" s="237"/>
      <c r="R100" s="237"/>
      <c r="S100" s="237"/>
      <c r="T100" s="238"/>
      <c r="U100" s="13"/>
      <c r="V100" s="13"/>
      <c r="W100" s="13"/>
      <c r="X100" s="13"/>
      <c r="Y100" s="13"/>
      <c r="Z100" s="13"/>
      <c r="AA100" s="13"/>
      <c r="AB100" s="13"/>
      <c r="AC100" s="13"/>
      <c r="AD100" s="13"/>
      <c r="AE100" s="13"/>
      <c r="AT100" s="239" t="s">
        <v>184</v>
      </c>
      <c r="AU100" s="239" t="s">
        <v>71</v>
      </c>
      <c r="AV100" s="13" t="s">
        <v>80</v>
      </c>
      <c r="AW100" s="13" t="s">
        <v>32</v>
      </c>
      <c r="AX100" s="13" t="s">
        <v>71</v>
      </c>
      <c r="AY100" s="239" t="s">
        <v>175</v>
      </c>
    </row>
    <row r="101" s="13" customFormat="1">
      <c r="A101" s="13"/>
      <c r="B101" s="228"/>
      <c r="C101" s="229"/>
      <c r="D101" s="230" t="s">
        <v>184</v>
      </c>
      <c r="E101" s="231" t="s">
        <v>19</v>
      </c>
      <c r="F101" s="232" t="s">
        <v>424</v>
      </c>
      <c r="G101" s="229"/>
      <c r="H101" s="233">
        <v>450</v>
      </c>
      <c r="I101" s="234"/>
      <c r="J101" s="229"/>
      <c r="K101" s="229"/>
      <c r="L101" s="235"/>
      <c r="M101" s="236"/>
      <c r="N101" s="237"/>
      <c r="O101" s="237"/>
      <c r="P101" s="237"/>
      <c r="Q101" s="237"/>
      <c r="R101" s="237"/>
      <c r="S101" s="237"/>
      <c r="T101" s="238"/>
      <c r="U101" s="13"/>
      <c r="V101" s="13"/>
      <c r="W101" s="13"/>
      <c r="X101" s="13"/>
      <c r="Y101" s="13"/>
      <c r="Z101" s="13"/>
      <c r="AA101" s="13"/>
      <c r="AB101" s="13"/>
      <c r="AC101" s="13"/>
      <c r="AD101" s="13"/>
      <c r="AE101" s="13"/>
      <c r="AT101" s="239" t="s">
        <v>184</v>
      </c>
      <c r="AU101" s="239" t="s">
        <v>71</v>
      </c>
      <c r="AV101" s="13" t="s">
        <v>80</v>
      </c>
      <c r="AW101" s="13" t="s">
        <v>32</v>
      </c>
      <c r="AX101" s="13" t="s">
        <v>71</v>
      </c>
      <c r="AY101" s="239" t="s">
        <v>175</v>
      </c>
    </row>
    <row r="102" s="14" customFormat="1">
      <c r="A102" s="14"/>
      <c r="B102" s="240"/>
      <c r="C102" s="241"/>
      <c r="D102" s="230" t="s">
        <v>184</v>
      </c>
      <c r="E102" s="242" t="s">
        <v>19</v>
      </c>
      <c r="F102" s="243" t="s">
        <v>190</v>
      </c>
      <c r="G102" s="241"/>
      <c r="H102" s="244">
        <v>900</v>
      </c>
      <c r="I102" s="245"/>
      <c r="J102" s="241"/>
      <c r="K102" s="241"/>
      <c r="L102" s="246"/>
      <c r="M102" s="247"/>
      <c r="N102" s="248"/>
      <c r="O102" s="248"/>
      <c r="P102" s="248"/>
      <c r="Q102" s="248"/>
      <c r="R102" s="248"/>
      <c r="S102" s="248"/>
      <c r="T102" s="249"/>
      <c r="U102" s="14"/>
      <c r="V102" s="14"/>
      <c r="W102" s="14"/>
      <c r="X102" s="14"/>
      <c r="Y102" s="14"/>
      <c r="Z102" s="14"/>
      <c r="AA102" s="14"/>
      <c r="AB102" s="14"/>
      <c r="AC102" s="14"/>
      <c r="AD102" s="14"/>
      <c r="AE102" s="14"/>
      <c r="AT102" s="250" t="s">
        <v>184</v>
      </c>
      <c r="AU102" s="250" t="s">
        <v>71</v>
      </c>
      <c r="AV102" s="14" t="s">
        <v>118</v>
      </c>
      <c r="AW102" s="14" t="s">
        <v>32</v>
      </c>
      <c r="AX102" s="14" t="s">
        <v>78</v>
      </c>
      <c r="AY102" s="250" t="s">
        <v>175</v>
      </c>
    </row>
    <row r="103" s="2" customFormat="1" ht="24.15" customHeight="1">
      <c r="A103" s="39"/>
      <c r="B103" s="40"/>
      <c r="C103" s="215" t="s">
        <v>87</v>
      </c>
      <c r="D103" s="215" t="s">
        <v>178</v>
      </c>
      <c r="E103" s="216" t="s">
        <v>191</v>
      </c>
      <c r="F103" s="217" t="s">
        <v>192</v>
      </c>
      <c r="G103" s="218" t="s">
        <v>181</v>
      </c>
      <c r="H103" s="219">
        <v>3.4350000000000001</v>
      </c>
      <c r="I103" s="220"/>
      <c r="J103" s="221">
        <f>ROUND(I103*H103,2)</f>
        <v>0</v>
      </c>
      <c r="K103" s="217" t="s">
        <v>391</v>
      </c>
      <c r="L103" s="45"/>
      <c r="M103" s="222" t="s">
        <v>19</v>
      </c>
      <c r="N103" s="223" t="s">
        <v>42</v>
      </c>
      <c r="O103" s="85"/>
      <c r="P103" s="224">
        <f>O103*H103</f>
        <v>0</v>
      </c>
      <c r="Q103" s="224">
        <v>0</v>
      </c>
      <c r="R103" s="224">
        <f>Q103*H103</f>
        <v>0</v>
      </c>
      <c r="S103" s="224">
        <v>0</v>
      </c>
      <c r="T103" s="225">
        <f>S103*H103</f>
        <v>0</v>
      </c>
      <c r="U103" s="39"/>
      <c r="V103" s="39"/>
      <c r="W103" s="39"/>
      <c r="X103" s="39"/>
      <c r="Y103" s="39"/>
      <c r="Z103" s="39"/>
      <c r="AA103" s="39"/>
      <c r="AB103" s="39"/>
      <c r="AC103" s="39"/>
      <c r="AD103" s="39"/>
      <c r="AE103" s="39"/>
      <c r="AR103" s="226" t="s">
        <v>118</v>
      </c>
      <c r="AT103" s="226" t="s">
        <v>178</v>
      </c>
      <c r="AU103" s="226" t="s">
        <v>71</v>
      </c>
      <c r="AY103" s="18" t="s">
        <v>175</v>
      </c>
      <c r="BE103" s="227">
        <f>IF(N103="základní",J103,0)</f>
        <v>0</v>
      </c>
      <c r="BF103" s="227">
        <f>IF(N103="snížená",J103,0)</f>
        <v>0</v>
      </c>
      <c r="BG103" s="227">
        <f>IF(N103="zákl. přenesená",J103,0)</f>
        <v>0</v>
      </c>
      <c r="BH103" s="227">
        <f>IF(N103="sníž. přenesená",J103,0)</f>
        <v>0</v>
      </c>
      <c r="BI103" s="227">
        <f>IF(N103="nulová",J103,0)</f>
        <v>0</v>
      </c>
      <c r="BJ103" s="18" t="s">
        <v>78</v>
      </c>
      <c r="BK103" s="227">
        <f>ROUND(I103*H103,2)</f>
        <v>0</v>
      </c>
      <c r="BL103" s="18" t="s">
        <v>118</v>
      </c>
      <c r="BM103" s="226" t="s">
        <v>425</v>
      </c>
    </row>
    <row r="104" s="13" customFormat="1">
      <c r="A104" s="13"/>
      <c r="B104" s="228"/>
      <c r="C104" s="229"/>
      <c r="D104" s="230" t="s">
        <v>184</v>
      </c>
      <c r="E104" s="231" t="s">
        <v>19</v>
      </c>
      <c r="F104" s="232" t="s">
        <v>426</v>
      </c>
      <c r="G104" s="229"/>
      <c r="H104" s="233">
        <v>3.4350000000000001</v>
      </c>
      <c r="I104" s="234"/>
      <c r="J104" s="229"/>
      <c r="K104" s="229"/>
      <c r="L104" s="235"/>
      <c r="M104" s="236"/>
      <c r="N104" s="237"/>
      <c r="O104" s="237"/>
      <c r="P104" s="237"/>
      <c r="Q104" s="237"/>
      <c r="R104" s="237"/>
      <c r="S104" s="237"/>
      <c r="T104" s="238"/>
      <c r="U104" s="13"/>
      <c r="V104" s="13"/>
      <c r="W104" s="13"/>
      <c r="X104" s="13"/>
      <c r="Y104" s="13"/>
      <c r="Z104" s="13"/>
      <c r="AA104" s="13"/>
      <c r="AB104" s="13"/>
      <c r="AC104" s="13"/>
      <c r="AD104" s="13"/>
      <c r="AE104" s="13"/>
      <c r="AT104" s="239" t="s">
        <v>184</v>
      </c>
      <c r="AU104" s="239" t="s">
        <v>71</v>
      </c>
      <c r="AV104" s="13" t="s">
        <v>80</v>
      </c>
      <c r="AW104" s="13" t="s">
        <v>32</v>
      </c>
      <c r="AX104" s="13" t="s">
        <v>78</v>
      </c>
      <c r="AY104" s="239" t="s">
        <v>175</v>
      </c>
    </row>
    <row r="105" s="2" customFormat="1" ht="33" customHeight="1">
      <c r="A105" s="39"/>
      <c r="B105" s="40"/>
      <c r="C105" s="215" t="s">
        <v>118</v>
      </c>
      <c r="D105" s="215" t="s">
        <v>178</v>
      </c>
      <c r="E105" s="216" t="s">
        <v>368</v>
      </c>
      <c r="F105" s="217" t="s">
        <v>369</v>
      </c>
      <c r="G105" s="218" t="s">
        <v>212</v>
      </c>
      <c r="H105" s="219">
        <v>900</v>
      </c>
      <c r="I105" s="220"/>
      <c r="J105" s="221">
        <f>ROUND(I105*H105,2)</f>
        <v>0</v>
      </c>
      <c r="K105" s="217" t="s">
        <v>391</v>
      </c>
      <c r="L105" s="45"/>
      <c r="M105" s="222" t="s">
        <v>19</v>
      </c>
      <c r="N105" s="223" t="s">
        <v>42</v>
      </c>
      <c r="O105" s="85"/>
      <c r="P105" s="224">
        <f>O105*H105</f>
        <v>0</v>
      </c>
      <c r="Q105" s="224">
        <v>0</v>
      </c>
      <c r="R105" s="224">
        <f>Q105*H105</f>
        <v>0</v>
      </c>
      <c r="S105" s="224">
        <v>0</v>
      </c>
      <c r="T105" s="225">
        <f>S105*H105</f>
        <v>0</v>
      </c>
      <c r="U105" s="39"/>
      <c r="V105" s="39"/>
      <c r="W105" s="39"/>
      <c r="X105" s="39"/>
      <c r="Y105" s="39"/>
      <c r="Z105" s="39"/>
      <c r="AA105" s="39"/>
      <c r="AB105" s="39"/>
      <c r="AC105" s="39"/>
      <c r="AD105" s="39"/>
      <c r="AE105" s="39"/>
      <c r="AR105" s="226" t="s">
        <v>118</v>
      </c>
      <c r="AT105" s="226" t="s">
        <v>178</v>
      </c>
      <c r="AU105" s="226" t="s">
        <v>71</v>
      </c>
      <c r="AY105" s="18" t="s">
        <v>175</v>
      </c>
      <c r="BE105" s="227">
        <f>IF(N105="základní",J105,0)</f>
        <v>0</v>
      </c>
      <c r="BF105" s="227">
        <f>IF(N105="snížená",J105,0)</f>
        <v>0</v>
      </c>
      <c r="BG105" s="227">
        <f>IF(N105="zákl. přenesená",J105,0)</f>
        <v>0</v>
      </c>
      <c r="BH105" s="227">
        <f>IF(N105="sníž. přenesená",J105,0)</f>
        <v>0</v>
      </c>
      <c r="BI105" s="227">
        <f>IF(N105="nulová",J105,0)</f>
        <v>0</v>
      </c>
      <c r="BJ105" s="18" t="s">
        <v>78</v>
      </c>
      <c r="BK105" s="227">
        <f>ROUND(I105*H105,2)</f>
        <v>0</v>
      </c>
      <c r="BL105" s="18" t="s">
        <v>118</v>
      </c>
      <c r="BM105" s="226" t="s">
        <v>427</v>
      </c>
    </row>
    <row r="106" s="13" customFormat="1">
      <c r="A106" s="13"/>
      <c r="B106" s="228"/>
      <c r="C106" s="229"/>
      <c r="D106" s="230" t="s">
        <v>184</v>
      </c>
      <c r="E106" s="231" t="s">
        <v>19</v>
      </c>
      <c r="F106" s="232" t="s">
        <v>428</v>
      </c>
      <c r="G106" s="229"/>
      <c r="H106" s="233">
        <v>900</v>
      </c>
      <c r="I106" s="234"/>
      <c r="J106" s="229"/>
      <c r="K106" s="229"/>
      <c r="L106" s="235"/>
      <c r="M106" s="236"/>
      <c r="N106" s="237"/>
      <c r="O106" s="237"/>
      <c r="P106" s="237"/>
      <c r="Q106" s="237"/>
      <c r="R106" s="237"/>
      <c r="S106" s="237"/>
      <c r="T106" s="238"/>
      <c r="U106" s="13"/>
      <c r="V106" s="13"/>
      <c r="W106" s="13"/>
      <c r="X106" s="13"/>
      <c r="Y106" s="13"/>
      <c r="Z106" s="13"/>
      <c r="AA106" s="13"/>
      <c r="AB106" s="13"/>
      <c r="AC106" s="13"/>
      <c r="AD106" s="13"/>
      <c r="AE106" s="13"/>
      <c r="AT106" s="239" t="s">
        <v>184</v>
      </c>
      <c r="AU106" s="239" t="s">
        <v>71</v>
      </c>
      <c r="AV106" s="13" t="s">
        <v>80</v>
      </c>
      <c r="AW106" s="13" t="s">
        <v>32</v>
      </c>
      <c r="AX106" s="13" t="s">
        <v>78</v>
      </c>
      <c r="AY106" s="239" t="s">
        <v>175</v>
      </c>
    </row>
    <row r="107" s="2" customFormat="1" ht="37.8" customHeight="1">
      <c r="A107" s="39"/>
      <c r="B107" s="40"/>
      <c r="C107" s="215" t="s">
        <v>176</v>
      </c>
      <c r="D107" s="215" t="s">
        <v>178</v>
      </c>
      <c r="E107" s="216" t="s">
        <v>194</v>
      </c>
      <c r="F107" s="217" t="s">
        <v>195</v>
      </c>
      <c r="G107" s="218" t="s">
        <v>196</v>
      </c>
      <c r="H107" s="219">
        <v>528</v>
      </c>
      <c r="I107" s="220"/>
      <c r="J107" s="221">
        <f>ROUND(I107*H107,2)</f>
        <v>0</v>
      </c>
      <c r="K107" s="217" t="s">
        <v>182</v>
      </c>
      <c r="L107" s="45"/>
      <c r="M107" s="222" t="s">
        <v>19</v>
      </c>
      <c r="N107" s="223" t="s">
        <v>42</v>
      </c>
      <c r="O107" s="85"/>
      <c r="P107" s="224">
        <f>O107*H107</f>
        <v>0</v>
      </c>
      <c r="Q107" s="224">
        <v>0</v>
      </c>
      <c r="R107" s="224">
        <f>Q107*H107</f>
        <v>0</v>
      </c>
      <c r="S107" s="224">
        <v>0</v>
      </c>
      <c r="T107" s="225">
        <f>S107*H107</f>
        <v>0</v>
      </c>
      <c r="U107" s="39"/>
      <c r="V107" s="39"/>
      <c r="W107" s="39"/>
      <c r="X107" s="39"/>
      <c r="Y107" s="39"/>
      <c r="Z107" s="39"/>
      <c r="AA107" s="39"/>
      <c r="AB107" s="39"/>
      <c r="AC107" s="39"/>
      <c r="AD107" s="39"/>
      <c r="AE107" s="39"/>
      <c r="AR107" s="226" t="s">
        <v>118</v>
      </c>
      <c r="AT107" s="226" t="s">
        <v>178</v>
      </c>
      <c r="AU107" s="226" t="s">
        <v>71</v>
      </c>
      <c r="AY107" s="18" t="s">
        <v>175</v>
      </c>
      <c r="BE107" s="227">
        <f>IF(N107="základní",J107,0)</f>
        <v>0</v>
      </c>
      <c r="BF107" s="227">
        <f>IF(N107="snížená",J107,0)</f>
        <v>0</v>
      </c>
      <c r="BG107" s="227">
        <f>IF(N107="zákl. přenesená",J107,0)</f>
        <v>0</v>
      </c>
      <c r="BH107" s="227">
        <f>IF(N107="sníž. přenesená",J107,0)</f>
        <v>0</v>
      </c>
      <c r="BI107" s="227">
        <f>IF(N107="nulová",J107,0)</f>
        <v>0</v>
      </c>
      <c r="BJ107" s="18" t="s">
        <v>78</v>
      </c>
      <c r="BK107" s="227">
        <f>ROUND(I107*H107,2)</f>
        <v>0</v>
      </c>
      <c r="BL107" s="18" t="s">
        <v>118</v>
      </c>
      <c r="BM107" s="226" t="s">
        <v>429</v>
      </c>
    </row>
    <row r="108" s="13" customFormat="1">
      <c r="A108" s="13"/>
      <c r="B108" s="228"/>
      <c r="C108" s="229"/>
      <c r="D108" s="230" t="s">
        <v>184</v>
      </c>
      <c r="E108" s="231" t="s">
        <v>19</v>
      </c>
      <c r="F108" s="232" t="s">
        <v>430</v>
      </c>
      <c r="G108" s="229"/>
      <c r="H108" s="233">
        <v>528</v>
      </c>
      <c r="I108" s="234"/>
      <c r="J108" s="229"/>
      <c r="K108" s="229"/>
      <c r="L108" s="235"/>
      <c r="M108" s="236"/>
      <c r="N108" s="237"/>
      <c r="O108" s="237"/>
      <c r="P108" s="237"/>
      <c r="Q108" s="237"/>
      <c r="R108" s="237"/>
      <c r="S108" s="237"/>
      <c r="T108" s="238"/>
      <c r="U108" s="13"/>
      <c r="V108" s="13"/>
      <c r="W108" s="13"/>
      <c r="X108" s="13"/>
      <c r="Y108" s="13"/>
      <c r="Z108" s="13"/>
      <c r="AA108" s="13"/>
      <c r="AB108" s="13"/>
      <c r="AC108" s="13"/>
      <c r="AD108" s="13"/>
      <c r="AE108" s="13"/>
      <c r="AT108" s="239" t="s">
        <v>184</v>
      </c>
      <c r="AU108" s="239" t="s">
        <v>71</v>
      </c>
      <c r="AV108" s="13" t="s">
        <v>80</v>
      </c>
      <c r="AW108" s="13" t="s">
        <v>32</v>
      </c>
      <c r="AX108" s="13" t="s">
        <v>78</v>
      </c>
      <c r="AY108" s="239" t="s">
        <v>175</v>
      </c>
    </row>
    <row r="109" s="2" customFormat="1" ht="16.5" customHeight="1">
      <c r="A109" s="39"/>
      <c r="B109" s="40"/>
      <c r="C109" s="251" t="s">
        <v>209</v>
      </c>
      <c r="D109" s="251" t="s">
        <v>199</v>
      </c>
      <c r="E109" s="252" t="s">
        <v>200</v>
      </c>
      <c r="F109" s="253" t="s">
        <v>201</v>
      </c>
      <c r="G109" s="254" t="s">
        <v>202</v>
      </c>
      <c r="H109" s="255">
        <v>844.79999999999995</v>
      </c>
      <c r="I109" s="256"/>
      <c r="J109" s="257">
        <f>ROUND(I109*H109,2)</f>
        <v>0</v>
      </c>
      <c r="K109" s="253" t="s">
        <v>182</v>
      </c>
      <c r="L109" s="258"/>
      <c r="M109" s="259" t="s">
        <v>19</v>
      </c>
      <c r="N109" s="260" t="s">
        <v>42</v>
      </c>
      <c r="O109" s="85"/>
      <c r="P109" s="224">
        <f>O109*H109</f>
        <v>0</v>
      </c>
      <c r="Q109" s="224">
        <v>1</v>
      </c>
      <c r="R109" s="224">
        <f>Q109*H109</f>
        <v>844.79999999999995</v>
      </c>
      <c r="S109" s="224">
        <v>0</v>
      </c>
      <c r="T109" s="225">
        <f>S109*H109</f>
        <v>0</v>
      </c>
      <c r="U109" s="39"/>
      <c r="V109" s="39"/>
      <c r="W109" s="39"/>
      <c r="X109" s="39"/>
      <c r="Y109" s="39"/>
      <c r="Z109" s="39"/>
      <c r="AA109" s="39"/>
      <c r="AB109" s="39"/>
      <c r="AC109" s="39"/>
      <c r="AD109" s="39"/>
      <c r="AE109" s="39"/>
      <c r="AR109" s="226" t="s">
        <v>203</v>
      </c>
      <c r="AT109" s="226" t="s">
        <v>199</v>
      </c>
      <c r="AU109" s="226" t="s">
        <v>71</v>
      </c>
      <c r="AY109" s="18" t="s">
        <v>175</v>
      </c>
      <c r="BE109" s="227">
        <f>IF(N109="základní",J109,0)</f>
        <v>0</v>
      </c>
      <c r="BF109" s="227">
        <f>IF(N109="snížená",J109,0)</f>
        <v>0</v>
      </c>
      <c r="BG109" s="227">
        <f>IF(N109="zákl. přenesená",J109,0)</f>
        <v>0</v>
      </c>
      <c r="BH109" s="227">
        <f>IF(N109="sníž. přenesená",J109,0)</f>
        <v>0</v>
      </c>
      <c r="BI109" s="227">
        <f>IF(N109="nulová",J109,0)</f>
        <v>0</v>
      </c>
      <c r="BJ109" s="18" t="s">
        <v>78</v>
      </c>
      <c r="BK109" s="227">
        <f>ROUND(I109*H109,2)</f>
        <v>0</v>
      </c>
      <c r="BL109" s="18" t="s">
        <v>118</v>
      </c>
      <c r="BM109" s="226" t="s">
        <v>431</v>
      </c>
    </row>
    <row r="110" s="13" customFormat="1">
      <c r="A110" s="13"/>
      <c r="B110" s="228"/>
      <c r="C110" s="229"/>
      <c r="D110" s="230" t="s">
        <v>184</v>
      </c>
      <c r="E110" s="231" t="s">
        <v>19</v>
      </c>
      <c r="F110" s="232" t="s">
        <v>432</v>
      </c>
      <c r="G110" s="229"/>
      <c r="H110" s="233">
        <v>844.79999999999995</v>
      </c>
      <c r="I110" s="234"/>
      <c r="J110" s="229"/>
      <c r="K110" s="229"/>
      <c r="L110" s="235"/>
      <c r="M110" s="236"/>
      <c r="N110" s="237"/>
      <c r="O110" s="237"/>
      <c r="P110" s="237"/>
      <c r="Q110" s="237"/>
      <c r="R110" s="237"/>
      <c r="S110" s="237"/>
      <c r="T110" s="238"/>
      <c r="U110" s="13"/>
      <c r="V110" s="13"/>
      <c r="W110" s="13"/>
      <c r="X110" s="13"/>
      <c r="Y110" s="13"/>
      <c r="Z110" s="13"/>
      <c r="AA110" s="13"/>
      <c r="AB110" s="13"/>
      <c r="AC110" s="13"/>
      <c r="AD110" s="13"/>
      <c r="AE110" s="13"/>
      <c r="AT110" s="239" t="s">
        <v>184</v>
      </c>
      <c r="AU110" s="239" t="s">
        <v>71</v>
      </c>
      <c r="AV110" s="13" t="s">
        <v>80</v>
      </c>
      <c r="AW110" s="13" t="s">
        <v>32</v>
      </c>
      <c r="AX110" s="13" t="s">
        <v>78</v>
      </c>
      <c r="AY110" s="239" t="s">
        <v>175</v>
      </c>
    </row>
    <row r="111" s="2" customFormat="1" ht="78" customHeight="1">
      <c r="A111" s="39"/>
      <c r="B111" s="40"/>
      <c r="C111" s="215" t="s">
        <v>214</v>
      </c>
      <c r="D111" s="215" t="s">
        <v>178</v>
      </c>
      <c r="E111" s="216" t="s">
        <v>206</v>
      </c>
      <c r="F111" s="217" t="s">
        <v>207</v>
      </c>
      <c r="G111" s="218" t="s">
        <v>202</v>
      </c>
      <c r="H111" s="219">
        <v>844.79999999999995</v>
      </c>
      <c r="I111" s="220"/>
      <c r="J111" s="221">
        <f>ROUND(I111*H111,2)</f>
        <v>0</v>
      </c>
      <c r="K111" s="217" t="s">
        <v>182</v>
      </c>
      <c r="L111" s="45"/>
      <c r="M111" s="222" t="s">
        <v>19</v>
      </c>
      <c r="N111" s="223" t="s">
        <v>42</v>
      </c>
      <c r="O111" s="85"/>
      <c r="P111" s="224">
        <f>O111*H111</f>
        <v>0</v>
      </c>
      <c r="Q111" s="224">
        <v>0</v>
      </c>
      <c r="R111" s="224">
        <f>Q111*H111</f>
        <v>0</v>
      </c>
      <c r="S111" s="224">
        <v>0</v>
      </c>
      <c r="T111" s="225">
        <f>S111*H111</f>
        <v>0</v>
      </c>
      <c r="U111" s="39"/>
      <c r="V111" s="39"/>
      <c r="W111" s="39"/>
      <c r="X111" s="39"/>
      <c r="Y111" s="39"/>
      <c r="Z111" s="39"/>
      <c r="AA111" s="39"/>
      <c r="AB111" s="39"/>
      <c r="AC111" s="39"/>
      <c r="AD111" s="39"/>
      <c r="AE111" s="39"/>
      <c r="AR111" s="226" t="s">
        <v>118</v>
      </c>
      <c r="AT111" s="226" t="s">
        <v>178</v>
      </c>
      <c r="AU111" s="226" t="s">
        <v>71</v>
      </c>
      <c r="AY111" s="18" t="s">
        <v>175</v>
      </c>
      <c r="BE111" s="227">
        <f>IF(N111="základní",J111,0)</f>
        <v>0</v>
      </c>
      <c r="BF111" s="227">
        <f>IF(N111="snížená",J111,0)</f>
        <v>0</v>
      </c>
      <c r="BG111" s="227">
        <f>IF(N111="zákl. přenesená",J111,0)</f>
        <v>0</v>
      </c>
      <c r="BH111" s="227">
        <f>IF(N111="sníž. přenesená",J111,0)</f>
        <v>0</v>
      </c>
      <c r="BI111" s="227">
        <f>IF(N111="nulová",J111,0)</f>
        <v>0</v>
      </c>
      <c r="BJ111" s="18" t="s">
        <v>78</v>
      </c>
      <c r="BK111" s="227">
        <f>ROUND(I111*H111,2)</f>
        <v>0</v>
      </c>
      <c r="BL111" s="18" t="s">
        <v>118</v>
      </c>
      <c r="BM111" s="226" t="s">
        <v>433</v>
      </c>
    </row>
    <row r="112" s="2" customFormat="1" ht="37.8" customHeight="1">
      <c r="A112" s="39"/>
      <c r="B112" s="40"/>
      <c r="C112" s="215" t="s">
        <v>203</v>
      </c>
      <c r="D112" s="215" t="s">
        <v>178</v>
      </c>
      <c r="E112" s="216" t="s">
        <v>434</v>
      </c>
      <c r="F112" s="217" t="s">
        <v>435</v>
      </c>
      <c r="G112" s="218" t="s">
        <v>212</v>
      </c>
      <c r="H112" s="219">
        <v>100</v>
      </c>
      <c r="I112" s="220"/>
      <c r="J112" s="221">
        <f>ROUND(I112*H112,2)</f>
        <v>0</v>
      </c>
      <c r="K112" s="217" t="s">
        <v>182</v>
      </c>
      <c r="L112" s="45"/>
      <c r="M112" s="222" t="s">
        <v>19</v>
      </c>
      <c r="N112" s="223" t="s">
        <v>42</v>
      </c>
      <c r="O112" s="85"/>
      <c r="P112" s="224">
        <f>O112*H112</f>
        <v>0</v>
      </c>
      <c r="Q112" s="224">
        <v>0</v>
      </c>
      <c r="R112" s="224">
        <f>Q112*H112</f>
        <v>0</v>
      </c>
      <c r="S112" s="224">
        <v>0</v>
      </c>
      <c r="T112" s="225">
        <f>S112*H112</f>
        <v>0</v>
      </c>
      <c r="U112" s="39"/>
      <c r="V112" s="39"/>
      <c r="W112" s="39"/>
      <c r="X112" s="39"/>
      <c r="Y112" s="39"/>
      <c r="Z112" s="39"/>
      <c r="AA112" s="39"/>
      <c r="AB112" s="39"/>
      <c r="AC112" s="39"/>
      <c r="AD112" s="39"/>
      <c r="AE112" s="39"/>
      <c r="AR112" s="226" t="s">
        <v>118</v>
      </c>
      <c r="AT112" s="226" t="s">
        <v>178</v>
      </c>
      <c r="AU112" s="226" t="s">
        <v>71</v>
      </c>
      <c r="AY112" s="18" t="s">
        <v>175</v>
      </c>
      <c r="BE112" s="227">
        <f>IF(N112="základní",J112,0)</f>
        <v>0</v>
      </c>
      <c r="BF112" s="227">
        <f>IF(N112="snížená",J112,0)</f>
        <v>0</v>
      </c>
      <c r="BG112" s="227">
        <f>IF(N112="zákl. přenesená",J112,0)</f>
        <v>0</v>
      </c>
      <c r="BH112" s="227">
        <f>IF(N112="sníž. přenesená",J112,0)</f>
        <v>0</v>
      </c>
      <c r="BI112" s="227">
        <f>IF(N112="nulová",J112,0)</f>
        <v>0</v>
      </c>
      <c r="BJ112" s="18" t="s">
        <v>78</v>
      </c>
      <c r="BK112" s="227">
        <f>ROUND(I112*H112,2)</f>
        <v>0</v>
      </c>
      <c r="BL112" s="18" t="s">
        <v>118</v>
      </c>
      <c r="BM112" s="226" t="s">
        <v>436</v>
      </c>
    </row>
    <row r="113" s="13" customFormat="1">
      <c r="A113" s="13"/>
      <c r="B113" s="228"/>
      <c r="C113" s="229"/>
      <c r="D113" s="230" t="s">
        <v>184</v>
      </c>
      <c r="E113" s="231" t="s">
        <v>19</v>
      </c>
      <c r="F113" s="232" t="s">
        <v>437</v>
      </c>
      <c r="G113" s="229"/>
      <c r="H113" s="233">
        <v>100</v>
      </c>
      <c r="I113" s="234"/>
      <c r="J113" s="229"/>
      <c r="K113" s="229"/>
      <c r="L113" s="235"/>
      <c r="M113" s="236"/>
      <c r="N113" s="237"/>
      <c r="O113" s="237"/>
      <c r="P113" s="237"/>
      <c r="Q113" s="237"/>
      <c r="R113" s="237"/>
      <c r="S113" s="237"/>
      <c r="T113" s="238"/>
      <c r="U113" s="13"/>
      <c r="V113" s="13"/>
      <c r="W113" s="13"/>
      <c r="X113" s="13"/>
      <c r="Y113" s="13"/>
      <c r="Z113" s="13"/>
      <c r="AA113" s="13"/>
      <c r="AB113" s="13"/>
      <c r="AC113" s="13"/>
      <c r="AD113" s="13"/>
      <c r="AE113" s="13"/>
      <c r="AT113" s="239" t="s">
        <v>184</v>
      </c>
      <c r="AU113" s="239" t="s">
        <v>71</v>
      </c>
      <c r="AV113" s="13" t="s">
        <v>80</v>
      </c>
      <c r="AW113" s="13" t="s">
        <v>32</v>
      </c>
      <c r="AX113" s="13" t="s">
        <v>78</v>
      </c>
      <c r="AY113" s="239" t="s">
        <v>175</v>
      </c>
    </row>
    <row r="114" s="2" customFormat="1" ht="37.8" customHeight="1">
      <c r="A114" s="39"/>
      <c r="B114" s="40"/>
      <c r="C114" s="215" t="s">
        <v>263</v>
      </c>
      <c r="D114" s="215" t="s">
        <v>178</v>
      </c>
      <c r="E114" s="216" t="s">
        <v>210</v>
      </c>
      <c r="F114" s="217" t="s">
        <v>211</v>
      </c>
      <c r="G114" s="218" t="s">
        <v>212</v>
      </c>
      <c r="H114" s="219">
        <v>150</v>
      </c>
      <c r="I114" s="220"/>
      <c r="J114" s="221">
        <f>ROUND(I114*H114,2)</f>
        <v>0</v>
      </c>
      <c r="K114" s="217" t="s">
        <v>182</v>
      </c>
      <c r="L114" s="45"/>
      <c r="M114" s="222" t="s">
        <v>19</v>
      </c>
      <c r="N114" s="223" t="s">
        <v>42</v>
      </c>
      <c r="O114" s="85"/>
      <c r="P114" s="224">
        <f>O114*H114</f>
        <v>0</v>
      </c>
      <c r="Q114" s="224">
        <v>0</v>
      </c>
      <c r="R114" s="224">
        <f>Q114*H114</f>
        <v>0</v>
      </c>
      <c r="S114" s="224">
        <v>0</v>
      </c>
      <c r="T114" s="225">
        <f>S114*H114</f>
        <v>0</v>
      </c>
      <c r="U114" s="39"/>
      <c r="V114" s="39"/>
      <c r="W114" s="39"/>
      <c r="X114" s="39"/>
      <c r="Y114" s="39"/>
      <c r="Z114" s="39"/>
      <c r="AA114" s="39"/>
      <c r="AB114" s="39"/>
      <c r="AC114" s="39"/>
      <c r="AD114" s="39"/>
      <c r="AE114" s="39"/>
      <c r="AR114" s="226" t="s">
        <v>118</v>
      </c>
      <c r="AT114" s="226" t="s">
        <v>178</v>
      </c>
      <c r="AU114" s="226" t="s">
        <v>71</v>
      </c>
      <c r="AY114" s="18" t="s">
        <v>175</v>
      </c>
      <c r="BE114" s="227">
        <f>IF(N114="základní",J114,0)</f>
        <v>0</v>
      </c>
      <c r="BF114" s="227">
        <f>IF(N114="snížená",J114,0)</f>
        <v>0</v>
      </c>
      <c r="BG114" s="227">
        <f>IF(N114="zákl. přenesená",J114,0)</f>
        <v>0</v>
      </c>
      <c r="BH114" s="227">
        <f>IF(N114="sníž. přenesená",J114,0)</f>
        <v>0</v>
      </c>
      <c r="BI114" s="227">
        <f>IF(N114="nulová",J114,0)</f>
        <v>0</v>
      </c>
      <c r="BJ114" s="18" t="s">
        <v>78</v>
      </c>
      <c r="BK114" s="227">
        <f>ROUND(I114*H114,2)</f>
        <v>0</v>
      </c>
      <c r="BL114" s="18" t="s">
        <v>118</v>
      </c>
      <c r="BM114" s="226" t="s">
        <v>438</v>
      </c>
    </row>
    <row r="115" s="13" customFormat="1">
      <c r="A115" s="13"/>
      <c r="B115" s="228"/>
      <c r="C115" s="229"/>
      <c r="D115" s="230" t="s">
        <v>184</v>
      </c>
      <c r="E115" s="231" t="s">
        <v>19</v>
      </c>
      <c r="F115" s="232" t="s">
        <v>439</v>
      </c>
      <c r="G115" s="229"/>
      <c r="H115" s="233">
        <v>150</v>
      </c>
      <c r="I115" s="234"/>
      <c r="J115" s="229"/>
      <c r="K115" s="229"/>
      <c r="L115" s="235"/>
      <c r="M115" s="236"/>
      <c r="N115" s="237"/>
      <c r="O115" s="237"/>
      <c r="P115" s="237"/>
      <c r="Q115" s="237"/>
      <c r="R115" s="237"/>
      <c r="S115" s="237"/>
      <c r="T115" s="238"/>
      <c r="U115" s="13"/>
      <c r="V115" s="13"/>
      <c r="W115" s="13"/>
      <c r="X115" s="13"/>
      <c r="Y115" s="13"/>
      <c r="Z115" s="13"/>
      <c r="AA115" s="13"/>
      <c r="AB115" s="13"/>
      <c r="AC115" s="13"/>
      <c r="AD115" s="13"/>
      <c r="AE115" s="13"/>
      <c r="AT115" s="239" t="s">
        <v>184</v>
      </c>
      <c r="AU115" s="239" t="s">
        <v>71</v>
      </c>
      <c r="AV115" s="13" t="s">
        <v>80</v>
      </c>
      <c r="AW115" s="13" t="s">
        <v>32</v>
      </c>
      <c r="AX115" s="13" t="s">
        <v>78</v>
      </c>
      <c r="AY115" s="239" t="s">
        <v>175</v>
      </c>
    </row>
    <row r="116" s="2" customFormat="1" ht="37.8" customHeight="1">
      <c r="A116" s="39"/>
      <c r="B116" s="40"/>
      <c r="C116" s="215" t="s">
        <v>227</v>
      </c>
      <c r="D116" s="215" t="s">
        <v>178</v>
      </c>
      <c r="E116" s="216" t="s">
        <v>440</v>
      </c>
      <c r="F116" s="217" t="s">
        <v>441</v>
      </c>
      <c r="G116" s="218" t="s">
        <v>212</v>
      </c>
      <c r="H116" s="219">
        <v>185</v>
      </c>
      <c r="I116" s="220"/>
      <c r="J116" s="221">
        <f>ROUND(I116*H116,2)</f>
        <v>0</v>
      </c>
      <c r="K116" s="217" t="s">
        <v>182</v>
      </c>
      <c r="L116" s="45"/>
      <c r="M116" s="222" t="s">
        <v>19</v>
      </c>
      <c r="N116" s="223" t="s">
        <v>42</v>
      </c>
      <c r="O116" s="85"/>
      <c r="P116" s="224">
        <f>O116*H116</f>
        <v>0</v>
      </c>
      <c r="Q116" s="224">
        <v>0</v>
      </c>
      <c r="R116" s="224">
        <f>Q116*H116</f>
        <v>0</v>
      </c>
      <c r="S116" s="224">
        <v>0</v>
      </c>
      <c r="T116" s="225">
        <f>S116*H116</f>
        <v>0</v>
      </c>
      <c r="U116" s="39"/>
      <c r="V116" s="39"/>
      <c r="W116" s="39"/>
      <c r="X116" s="39"/>
      <c r="Y116" s="39"/>
      <c r="Z116" s="39"/>
      <c r="AA116" s="39"/>
      <c r="AB116" s="39"/>
      <c r="AC116" s="39"/>
      <c r="AD116" s="39"/>
      <c r="AE116" s="39"/>
      <c r="AR116" s="226" t="s">
        <v>118</v>
      </c>
      <c r="AT116" s="226" t="s">
        <v>178</v>
      </c>
      <c r="AU116" s="226" t="s">
        <v>71</v>
      </c>
      <c r="AY116" s="18" t="s">
        <v>175</v>
      </c>
      <c r="BE116" s="227">
        <f>IF(N116="základní",J116,0)</f>
        <v>0</v>
      </c>
      <c r="BF116" s="227">
        <f>IF(N116="snížená",J116,0)</f>
        <v>0</v>
      </c>
      <c r="BG116" s="227">
        <f>IF(N116="zákl. přenesená",J116,0)</f>
        <v>0</v>
      </c>
      <c r="BH116" s="227">
        <f>IF(N116="sníž. přenesená",J116,0)</f>
        <v>0</v>
      </c>
      <c r="BI116" s="227">
        <f>IF(N116="nulová",J116,0)</f>
        <v>0</v>
      </c>
      <c r="BJ116" s="18" t="s">
        <v>78</v>
      </c>
      <c r="BK116" s="227">
        <f>ROUND(I116*H116,2)</f>
        <v>0</v>
      </c>
      <c r="BL116" s="18" t="s">
        <v>118</v>
      </c>
      <c r="BM116" s="226" t="s">
        <v>442</v>
      </c>
    </row>
    <row r="117" s="15" customFormat="1">
      <c r="A117" s="15"/>
      <c r="B117" s="261"/>
      <c r="C117" s="262"/>
      <c r="D117" s="230" t="s">
        <v>184</v>
      </c>
      <c r="E117" s="263" t="s">
        <v>19</v>
      </c>
      <c r="F117" s="264" t="s">
        <v>443</v>
      </c>
      <c r="G117" s="262"/>
      <c r="H117" s="263" t="s">
        <v>19</v>
      </c>
      <c r="I117" s="265"/>
      <c r="J117" s="262"/>
      <c r="K117" s="262"/>
      <c r="L117" s="266"/>
      <c r="M117" s="267"/>
      <c r="N117" s="268"/>
      <c r="O117" s="268"/>
      <c r="P117" s="268"/>
      <c r="Q117" s="268"/>
      <c r="R117" s="268"/>
      <c r="S117" s="268"/>
      <c r="T117" s="269"/>
      <c r="U117" s="15"/>
      <c r="V117" s="15"/>
      <c r="W117" s="15"/>
      <c r="X117" s="15"/>
      <c r="Y117" s="15"/>
      <c r="Z117" s="15"/>
      <c r="AA117" s="15"/>
      <c r="AB117" s="15"/>
      <c r="AC117" s="15"/>
      <c r="AD117" s="15"/>
      <c r="AE117" s="15"/>
      <c r="AT117" s="270" t="s">
        <v>184</v>
      </c>
      <c r="AU117" s="270" t="s">
        <v>71</v>
      </c>
      <c r="AV117" s="15" t="s">
        <v>78</v>
      </c>
      <c r="AW117" s="15" t="s">
        <v>32</v>
      </c>
      <c r="AX117" s="15" t="s">
        <v>71</v>
      </c>
      <c r="AY117" s="270" t="s">
        <v>175</v>
      </c>
    </row>
    <row r="118" s="13" customFormat="1">
      <c r="A118" s="13"/>
      <c r="B118" s="228"/>
      <c r="C118" s="229"/>
      <c r="D118" s="230" t="s">
        <v>184</v>
      </c>
      <c r="E118" s="231" t="s">
        <v>19</v>
      </c>
      <c r="F118" s="232" t="s">
        <v>444</v>
      </c>
      <c r="G118" s="229"/>
      <c r="H118" s="233">
        <v>185</v>
      </c>
      <c r="I118" s="234"/>
      <c r="J118" s="229"/>
      <c r="K118" s="229"/>
      <c r="L118" s="235"/>
      <c r="M118" s="236"/>
      <c r="N118" s="237"/>
      <c r="O118" s="237"/>
      <c r="P118" s="237"/>
      <c r="Q118" s="237"/>
      <c r="R118" s="237"/>
      <c r="S118" s="237"/>
      <c r="T118" s="238"/>
      <c r="U118" s="13"/>
      <c r="V118" s="13"/>
      <c r="W118" s="13"/>
      <c r="X118" s="13"/>
      <c r="Y118" s="13"/>
      <c r="Z118" s="13"/>
      <c r="AA118" s="13"/>
      <c r="AB118" s="13"/>
      <c r="AC118" s="13"/>
      <c r="AD118" s="13"/>
      <c r="AE118" s="13"/>
      <c r="AT118" s="239" t="s">
        <v>184</v>
      </c>
      <c r="AU118" s="239" t="s">
        <v>71</v>
      </c>
      <c r="AV118" s="13" t="s">
        <v>80</v>
      </c>
      <c r="AW118" s="13" t="s">
        <v>32</v>
      </c>
      <c r="AX118" s="13" t="s">
        <v>78</v>
      </c>
      <c r="AY118" s="239" t="s">
        <v>175</v>
      </c>
    </row>
    <row r="119" s="2" customFormat="1" ht="24.15" customHeight="1">
      <c r="A119" s="39"/>
      <c r="B119" s="40"/>
      <c r="C119" s="215" t="s">
        <v>113</v>
      </c>
      <c r="D119" s="215" t="s">
        <v>178</v>
      </c>
      <c r="E119" s="216" t="s">
        <v>228</v>
      </c>
      <c r="F119" s="217" t="s">
        <v>229</v>
      </c>
      <c r="G119" s="218" t="s">
        <v>212</v>
      </c>
      <c r="H119" s="219">
        <v>22.800000000000001</v>
      </c>
      <c r="I119" s="220"/>
      <c r="J119" s="221">
        <f>ROUND(I119*H119,2)</f>
        <v>0</v>
      </c>
      <c r="K119" s="217" t="s">
        <v>182</v>
      </c>
      <c r="L119" s="45"/>
      <c r="M119" s="222" t="s">
        <v>19</v>
      </c>
      <c r="N119" s="223" t="s">
        <v>42</v>
      </c>
      <c r="O119" s="85"/>
      <c r="P119" s="224">
        <f>O119*H119</f>
        <v>0</v>
      </c>
      <c r="Q119" s="224">
        <v>0</v>
      </c>
      <c r="R119" s="224">
        <f>Q119*H119</f>
        <v>0</v>
      </c>
      <c r="S119" s="224">
        <v>0</v>
      </c>
      <c r="T119" s="225">
        <f>S119*H119</f>
        <v>0</v>
      </c>
      <c r="U119" s="39"/>
      <c r="V119" s="39"/>
      <c r="W119" s="39"/>
      <c r="X119" s="39"/>
      <c r="Y119" s="39"/>
      <c r="Z119" s="39"/>
      <c r="AA119" s="39"/>
      <c r="AB119" s="39"/>
      <c r="AC119" s="39"/>
      <c r="AD119" s="39"/>
      <c r="AE119" s="39"/>
      <c r="AR119" s="226" t="s">
        <v>118</v>
      </c>
      <c r="AT119" s="226" t="s">
        <v>178</v>
      </c>
      <c r="AU119" s="226" t="s">
        <v>71</v>
      </c>
      <c r="AY119" s="18" t="s">
        <v>175</v>
      </c>
      <c r="BE119" s="227">
        <f>IF(N119="základní",J119,0)</f>
        <v>0</v>
      </c>
      <c r="BF119" s="227">
        <f>IF(N119="snížená",J119,0)</f>
        <v>0</v>
      </c>
      <c r="BG119" s="227">
        <f>IF(N119="zákl. přenesená",J119,0)</f>
        <v>0</v>
      </c>
      <c r="BH119" s="227">
        <f>IF(N119="sníž. přenesená",J119,0)</f>
        <v>0</v>
      </c>
      <c r="BI119" s="227">
        <f>IF(N119="nulová",J119,0)</f>
        <v>0</v>
      </c>
      <c r="BJ119" s="18" t="s">
        <v>78</v>
      </c>
      <c r="BK119" s="227">
        <f>ROUND(I119*H119,2)</f>
        <v>0</v>
      </c>
      <c r="BL119" s="18" t="s">
        <v>118</v>
      </c>
      <c r="BM119" s="226" t="s">
        <v>445</v>
      </c>
    </row>
    <row r="120" s="15" customFormat="1">
      <c r="A120" s="15"/>
      <c r="B120" s="261"/>
      <c r="C120" s="262"/>
      <c r="D120" s="230" t="s">
        <v>184</v>
      </c>
      <c r="E120" s="263" t="s">
        <v>19</v>
      </c>
      <c r="F120" s="264" t="s">
        <v>446</v>
      </c>
      <c r="G120" s="262"/>
      <c r="H120" s="263" t="s">
        <v>19</v>
      </c>
      <c r="I120" s="265"/>
      <c r="J120" s="262"/>
      <c r="K120" s="262"/>
      <c r="L120" s="266"/>
      <c r="M120" s="267"/>
      <c r="N120" s="268"/>
      <c r="O120" s="268"/>
      <c r="P120" s="268"/>
      <c r="Q120" s="268"/>
      <c r="R120" s="268"/>
      <c r="S120" s="268"/>
      <c r="T120" s="269"/>
      <c r="U120" s="15"/>
      <c r="V120" s="15"/>
      <c r="W120" s="15"/>
      <c r="X120" s="15"/>
      <c r="Y120" s="15"/>
      <c r="Z120" s="15"/>
      <c r="AA120" s="15"/>
      <c r="AB120" s="15"/>
      <c r="AC120" s="15"/>
      <c r="AD120" s="15"/>
      <c r="AE120" s="15"/>
      <c r="AT120" s="270" t="s">
        <v>184</v>
      </c>
      <c r="AU120" s="270" t="s">
        <v>71</v>
      </c>
      <c r="AV120" s="15" t="s">
        <v>78</v>
      </c>
      <c r="AW120" s="15" t="s">
        <v>32</v>
      </c>
      <c r="AX120" s="15" t="s">
        <v>71</v>
      </c>
      <c r="AY120" s="270" t="s">
        <v>175</v>
      </c>
    </row>
    <row r="121" s="13" customFormat="1">
      <c r="A121" s="13"/>
      <c r="B121" s="228"/>
      <c r="C121" s="229"/>
      <c r="D121" s="230" t="s">
        <v>184</v>
      </c>
      <c r="E121" s="231" t="s">
        <v>19</v>
      </c>
      <c r="F121" s="232" t="s">
        <v>447</v>
      </c>
      <c r="G121" s="229"/>
      <c r="H121" s="233">
        <v>14.4</v>
      </c>
      <c r="I121" s="234"/>
      <c r="J121" s="229"/>
      <c r="K121" s="229"/>
      <c r="L121" s="235"/>
      <c r="M121" s="236"/>
      <c r="N121" s="237"/>
      <c r="O121" s="237"/>
      <c r="P121" s="237"/>
      <c r="Q121" s="237"/>
      <c r="R121" s="237"/>
      <c r="S121" s="237"/>
      <c r="T121" s="238"/>
      <c r="U121" s="13"/>
      <c r="V121" s="13"/>
      <c r="W121" s="13"/>
      <c r="X121" s="13"/>
      <c r="Y121" s="13"/>
      <c r="Z121" s="13"/>
      <c r="AA121" s="13"/>
      <c r="AB121" s="13"/>
      <c r="AC121" s="13"/>
      <c r="AD121" s="13"/>
      <c r="AE121" s="13"/>
      <c r="AT121" s="239" t="s">
        <v>184</v>
      </c>
      <c r="AU121" s="239" t="s">
        <v>71</v>
      </c>
      <c r="AV121" s="13" t="s">
        <v>80</v>
      </c>
      <c r="AW121" s="13" t="s">
        <v>32</v>
      </c>
      <c r="AX121" s="13" t="s">
        <v>71</v>
      </c>
      <c r="AY121" s="239" t="s">
        <v>175</v>
      </c>
    </row>
    <row r="122" s="15" customFormat="1">
      <c r="A122" s="15"/>
      <c r="B122" s="261"/>
      <c r="C122" s="262"/>
      <c r="D122" s="230" t="s">
        <v>184</v>
      </c>
      <c r="E122" s="263" t="s">
        <v>19</v>
      </c>
      <c r="F122" s="264" t="s">
        <v>448</v>
      </c>
      <c r="G122" s="262"/>
      <c r="H122" s="263" t="s">
        <v>19</v>
      </c>
      <c r="I122" s="265"/>
      <c r="J122" s="262"/>
      <c r="K122" s="262"/>
      <c r="L122" s="266"/>
      <c r="M122" s="267"/>
      <c r="N122" s="268"/>
      <c r="O122" s="268"/>
      <c r="P122" s="268"/>
      <c r="Q122" s="268"/>
      <c r="R122" s="268"/>
      <c r="S122" s="268"/>
      <c r="T122" s="269"/>
      <c r="U122" s="15"/>
      <c r="V122" s="15"/>
      <c r="W122" s="15"/>
      <c r="X122" s="15"/>
      <c r="Y122" s="15"/>
      <c r="Z122" s="15"/>
      <c r="AA122" s="15"/>
      <c r="AB122" s="15"/>
      <c r="AC122" s="15"/>
      <c r="AD122" s="15"/>
      <c r="AE122" s="15"/>
      <c r="AT122" s="270" t="s">
        <v>184</v>
      </c>
      <c r="AU122" s="270" t="s">
        <v>71</v>
      </c>
      <c r="AV122" s="15" t="s">
        <v>78</v>
      </c>
      <c r="AW122" s="15" t="s">
        <v>32</v>
      </c>
      <c r="AX122" s="15" t="s">
        <v>71</v>
      </c>
      <c r="AY122" s="270" t="s">
        <v>175</v>
      </c>
    </row>
    <row r="123" s="13" customFormat="1">
      <c r="A123" s="13"/>
      <c r="B123" s="228"/>
      <c r="C123" s="229"/>
      <c r="D123" s="230" t="s">
        <v>184</v>
      </c>
      <c r="E123" s="231" t="s">
        <v>19</v>
      </c>
      <c r="F123" s="232" t="s">
        <v>224</v>
      </c>
      <c r="G123" s="229"/>
      <c r="H123" s="233">
        <v>8.4000000000000004</v>
      </c>
      <c r="I123" s="234"/>
      <c r="J123" s="229"/>
      <c r="K123" s="229"/>
      <c r="L123" s="235"/>
      <c r="M123" s="236"/>
      <c r="N123" s="237"/>
      <c r="O123" s="237"/>
      <c r="P123" s="237"/>
      <c r="Q123" s="237"/>
      <c r="R123" s="237"/>
      <c r="S123" s="237"/>
      <c r="T123" s="238"/>
      <c r="U123" s="13"/>
      <c r="V123" s="13"/>
      <c r="W123" s="13"/>
      <c r="X123" s="13"/>
      <c r="Y123" s="13"/>
      <c r="Z123" s="13"/>
      <c r="AA123" s="13"/>
      <c r="AB123" s="13"/>
      <c r="AC123" s="13"/>
      <c r="AD123" s="13"/>
      <c r="AE123" s="13"/>
      <c r="AT123" s="239" t="s">
        <v>184</v>
      </c>
      <c r="AU123" s="239" t="s">
        <v>71</v>
      </c>
      <c r="AV123" s="13" t="s">
        <v>80</v>
      </c>
      <c r="AW123" s="13" t="s">
        <v>32</v>
      </c>
      <c r="AX123" s="13" t="s">
        <v>71</v>
      </c>
      <c r="AY123" s="239" t="s">
        <v>175</v>
      </c>
    </row>
    <row r="124" s="14" customFormat="1">
      <c r="A124" s="14"/>
      <c r="B124" s="240"/>
      <c r="C124" s="241"/>
      <c r="D124" s="230" t="s">
        <v>184</v>
      </c>
      <c r="E124" s="242" t="s">
        <v>19</v>
      </c>
      <c r="F124" s="243" t="s">
        <v>190</v>
      </c>
      <c r="G124" s="241"/>
      <c r="H124" s="244">
        <v>22.800000000000001</v>
      </c>
      <c r="I124" s="245"/>
      <c r="J124" s="241"/>
      <c r="K124" s="241"/>
      <c r="L124" s="246"/>
      <c r="M124" s="247"/>
      <c r="N124" s="248"/>
      <c r="O124" s="248"/>
      <c r="P124" s="248"/>
      <c r="Q124" s="248"/>
      <c r="R124" s="248"/>
      <c r="S124" s="248"/>
      <c r="T124" s="249"/>
      <c r="U124" s="14"/>
      <c r="V124" s="14"/>
      <c r="W124" s="14"/>
      <c r="X124" s="14"/>
      <c r="Y124" s="14"/>
      <c r="Z124" s="14"/>
      <c r="AA124" s="14"/>
      <c r="AB124" s="14"/>
      <c r="AC124" s="14"/>
      <c r="AD124" s="14"/>
      <c r="AE124" s="14"/>
      <c r="AT124" s="250" t="s">
        <v>184</v>
      </c>
      <c r="AU124" s="250" t="s">
        <v>71</v>
      </c>
      <c r="AV124" s="14" t="s">
        <v>118</v>
      </c>
      <c r="AW124" s="14" t="s">
        <v>32</v>
      </c>
      <c r="AX124" s="14" t="s">
        <v>78</v>
      </c>
      <c r="AY124" s="250" t="s">
        <v>175</v>
      </c>
    </row>
    <row r="125" s="2" customFormat="1" ht="33" customHeight="1">
      <c r="A125" s="39"/>
      <c r="B125" s="40"/>
      <c r="C125" s="215" t="s">
        <v>123</v>
      </c>
      <c r="D125" s="215" t="s">
        <v>178</v>
      </c>
      <c r="E125" s="216" t="s">
        <v>234</v>
      </c>
      <c r="F125" s="217" t="s">
        <v>235</v>
      </c>
      <c r="G125" s="218" t="s">
        <v>212</v>
      </c>
      <c r="H125" s="219">
        <v>22.800000000000001</v>
      </c>
      <c r="I125" s="220"/>
      <c r="J125" s="221">
        <f>ROUND(I125*H125,2)</f>
        <v>0</v>
      </c>
      <c r="K125" s="217" t="s">
        <v>182</v>
      </c>
      <c r="L125" s="45"/>
      <c r="M125" s="222" t="s">
        <v>19</v>
      </c>
      <c r="N125" s="223" t="s">
        <v>42</v>
      </c>
      <c r="O125" s="85"/>
      <c r="P125" s="224">
        <f>O125*H125</f>
        <v>0</v>
      </c>
      <c r="Q125" s="224">
        <v>0</v>
      </c>
      <c r="R125" s="224">
        <f>Q125*H125</f>
        <v>0</v>
      </c>
      <c r="S125" s="224">
        <v>0</v>
      </c>
      <c r="T125" s="225">
        <f>S125*H125</f>
        <v>0</v>
      </c>
      <c r="U125" s="39"/>
      <c r="V125" s="39"/>
      <c r="W125" s="39"/>
      <c r="X125" s="39"/>
      <c r="Y125" s="39"/>
      <c r="Z125" s="39"/>
      <c r="AA125" s="39"/>
      <c r="AB125" s="39"/>
      <c r="AC125" s="39"/>
      <c r="AD125" s="39"/>
      <c r="AE125" s="39"/>
      <c r="AR125" s="226" t="s">
        <v>118</v>
      </c>
      <c r="AT125" s="226" t="s">
        <v>178</v>
      </c>
      <c r="AU125" s="226" t="s">
        <v>71</v>
      </c>
      <c r="AY125" s="18" t="s">
        <v>175</v>
      </c>
      <c r="BE125" s="227">
        <f>IF(N125="základní",J125,0)</f>
        <v>0</v>
      </c>
      <c r="BF125" s="227">
        <f>IF(N125="snížená",J125,0)</f>
        <v>0</v>
      </c>
      <c r="BG125" s="227">
        <f>IF(N125="zákl. přenesená",J125,0)</f>
        <v>0</v>
      </c>
      <c r="BH125" s="227">
        <f>IF(N125="sníž. přenesená",J125,0)</f>
        <v>0</v>
      </c>
      <c r="BI125" s="227">
        <f>IF(N125="nulová",J125,0)</f>
        <v>0</v>
      </c>
      <c r="BJ125" s="18" t="s">
        <v>78</v>
      </c>
      <c r="BK125" s="227">
        <f>ROUND(I125*H125,2)</f>
        <v>0</v>
      </c>
      <c r="BL125" s="18" t="s">
        <v>118</v>
      </c>
      <c r="BM125" s="226" t="s">
        <v>449</v>
      </c>
    </row>
    <row r="126" s="15" customFormat="1">
      <c r="A126" s="15"/>
      <c r="B126" s="261"/>
      <c r="C126" s="262"/>
      <c r="D126" s="230" t="s">
        <v>184</v>
      </c>
      <c r="E126" s="263" t="s">
        <v>19</v>
      </c>
      <c r="F126" s="264" t="s">
        <v>446</v>
      </c>
      <c r="G126" s="262"/>
      <c r="H126" s="263" t="s">
        <v>19</v>
      </c>
      <c r="I126" s="265"/>
      <c r="J126" s="262"/>
      <c r="K126" s="262"/>
      <c r="L126" s="266"/>
      <c r="M126" s="267"/>
      <c r="N126" s="268"/>
      <c r="O126" s="268"/>
      <c r="P126" s="268"/>
      <c r="Q126" s="268"/>
      <c r="R126" s="268"/>
      <c r="S126" s="268"/>
      <c r="T126" s="269"/>
      <c r="U126" s="15"/>
      <c r="V126" s="15"/>
      <c r="W126" s="15"/>
      <c r="X126" s="15"/>
      <c r="Y126" s="15"/>
      <c r="Z126" s="15"/>
      <c r="AA126" s="15"/>
      <c r="AB126" s="15"/>
      <c r="AC126" s="15"/>
      <c r="AD126" s="15"/>
      <c r="AE126" s="15"/>
      <c r="AT126" s="270" t="s">
        <v>184</v>
      </c>
      <c r="AU126" s="270" t="s">
        <v>71</v>
      </c>
      <c r="AV126" s="15" t="s">
        <v>78</v>
      </c>
      <c r="AW126" s="15" t="s">
        <v>32</v>
      </c>
      <c r="AX126" s="15" t="s">
        <v>71</v>
      </c>
      <c r="AY126" s="270" t="s">
        <v>175</v>
      </c>
    </row>
    <row r="127" s="13" customFormat="1">
      <c r="A127" s="13"/>
      <c r="B127" s="228"/>
      <c r="C127" s="229"/>
      <c r="D127" s="230" t="s">
        <v>184</v>
      </c>
      <c r="E127" s="231" t="s">
        <v>19</v>
      </c>
      <c r="F127" s="232" t="s">
        <v>447</v>
      </c>
      <c r="G127" s="229"/>
      <c r="H127" s="233">
        <v>14.4</v>
      </c>
      <c r="I127" s="234"/>
      <c r="J127" s="229"/>
      <c r="K127" s="229"/>
      <c r="L127" s="235"/>
      <c r="M127" s="236"/>
      <c r="N127" s="237"/>
      <c r="O127" s="237"/>
      <c r="P127" s="237"/>
      <c r="Q127" s="237"/>
      <c r="R127" s="237"/>
      <c r="S127" s="237"/>
      <c r="T127" s="238"/>
      <c r="U127" s="13"/>
      <c r="V127" s="13"/>
      <c r="W127" s="13"/>
      <c r="X127" s="13"/>
      <c r="Y127" s="13"/>
      <c r="Z127" s="13"/>
      <c r="AA127" s="13"/>
      <c r="AB127" s="13"/>
      <c r="AC127" s="13"/>
      <c r="AD127" s="13"/>
      <c r="AE127" s="13"/>
      <c r="AT127" s="239" t="s">
        <v>184</v>
      </c>
      <c r="AU127" s="239" t="s">
        <v>71</v>
      </c>
      <c r="AV127" s="13" t="s">
        <v>80</v>
      </c>
      <c r="AW127" s="13" t="s">
        <v>32</v>
      </c>
      <c r="AX127" s="13" t="s">
        <v>71</v>
      </c>
      <c r="AY127" s="239" t="s">
        <v>175</v>
      </c>
    </row>
    <row r="128" s="15" customFormat="1">
      <c r="A128" s="15"/>
      <c r="B128" s="261"/>
      <c r="C128" s="262"/>
      <c r="D128" s="230" t="s">
        <v>184</v>
      </c>
      <c r="E128" s="263" t="s">
        <v>19</v>
      </c>
      <c r="F128" s="264" t="s">
        <v>448</v>
      </c>
      <c r="G128" s="262"/>
      <c r="H128" s="263" t="s">
        <v>19</v>
      </c>
      <c r="I128" s="265"/>
      <c r="J128" s="262"/>
      <c r="K128" s="262"/>
      <c r="L128" s="266"/>
      <c r="M128" s="267"/>
      <c r="N128" s="268"/>
      <c r="O128" s="268"/>
      <c r="P128" s="268"/>
      <c r="Q128" s="268"/>
      <c r="R128" s="268"/>
      <c r="S128" s="268"/>
      <c r="T128" s="269"/>
      <c r="U128" s="15"/>
      <c r="V128" s="15"/>
      <c r="W128" s="15"/>
      <c r="X128" s="15"/>
      <c r="Y128" s="15"/>
      <c r="Z128" s="15"/>
      <c r="AA128" s="15"/>
      <c r="AB128" s="15"/>
      <c r="AC128" s="15"/>
      <c r="AD128" s="15"/>
      <c r="AE128" s="15"/>
      <c r="AT128" s="270" t="s">
        <v>184</v>
      </c>
      <c r="AU128" s="270" t="s">
        <v>71</v>
      </c>
      <c r="AV128" s="15" t="s">
        <v>78</v>
      </c>
      <c r="AW128" s="15" t="s">
        <v>32</v>
      </c>
      <c r="AX128" s="15" t="s">
        <v>71</v>
      </c>
      <c r="AY128" s="270" t="s">
        <v>175</v>
      </c>
    </row>
    <row r="129" s="13" customFormat="1">
      <c r="A129" s="13"/>
      <c r="B129" s="228"/>
      <c r="C129" s="229"/>
      <c r="D129" s="230" t="s">
        <v>184</v>
      </c>
      <c r="E129" s="231" t="s">
        <v>19</v>
      </c>
      <c r="F129" s="232" t="s">
        <v>224</v>
      </c>
      <c r="G129" s="229"/>
      <c r="H129" s="233">
        <v>8.4000000000000004</v>
      </c>
      <c r="I129" s="234"/>
      <c r="J129" s="229"/>
      <c r="K129" s="229"/>
      <c r="L129" s="235"/>
      <c r="M129" s="236"/>
      <c r="N129" s="237"/>
      <c r="O129" s="237"/>
      <c r="P129" s="237"/>
      <c r="Q129" s="237"/>
      <c r="R129" s="237"/>
      <c r="S129" s="237"/>
      <c r="T129" s="238"/>
      <c r="U129" s="13"/>
      <c r="V129" s="13"/>
      <c r="W129" s="13"/>
      <c r="X129" s="13"/>
      <c r="Y129" s="13"/>
      <c r="Z129" s="13"/>
      <c r="AA129" s="13"/>
      <c r="AB129" s="13"/>
      <c r="AC129" s="13"/>
      <c r="AD129" s="13"/>
      <c r="AE129" s="13"/>
      <c r="AT129" s="239" t="s">
        <v>184</v>
      </c>
      <c r="AU129" s="239" t="s">
        <v>71</v>
      </c>
      <c r="AV129" s="13" t="s">
        <v>80</v>
      </c>
      <c r="AW129" s="13" t="s">
        <v>32</v>
      </c>
      <c r="AX129" s="13" t="s">
        <v>71</v>
      </c>
      <c r="AY129" s="239" t="s">
        <v>175</v>
      </c>
    </row>
    <row r="130" s="14" customFormat="1">
      <c r="A130" s="14"/>
      <c r="B130" s="240"/>
      <c r="C130" s="241"/>
      <c r="D130" s="230" t="s">
        <v>184</v>
      </c>
      <c r="E130" s="242" t="s">
        <v>19</v>
      </c>
      <c r="F130" s="243" t="s">
        <v>190</v>
      </c>
      <c r="G130" s="241"/>
      <c r="H130" s="244">
        <v>22.800000000000001</v>
      </c>
      <c r="I130" s="245"/>
      <c r="J130" s="241"/>
      <c r="K130" s="241"/>
      <c r="L130" s="246"/>
      <c r="M130" s="247"/>
      <c r="N130" s="248"/>
      <c r="O130" s="248"/>
      <c r="P130" s="248"/>
      <c r="Q130" s="248"/>
      <c r="R130" s="248"/>
      <c r="S130" s="248"/>
      <c r="T130" s="249"/>
      <c r="U130" s="14"/>
      <c r="V130" s="14"/>
      <c r="W130" s="14"/>
      <c r="X130" s="14"/>
      <c r="Y130" s="14"/>
      <c r="Z130" s="14"/>
      <c r="AA130" s="14"/>
      <c r="AB130" s="14"/>
      <c r="AC130" s="14"/>
      <c r="AD130" s="14"/>
      <c r="AE130" s="14"/>
      <c r="AT130" s="250" t="s">
        <v>184</v>
      </c>
      <c r="AU130" s="250" t="s">
        <v>71</v>
      </c>
      <c r="AV130" s="14" t="s">
        <v>118</v>
      </c>
      <c r="AW130" s="14" t="s">
        <v>32</v>
      </c>
      <c r="AX130" s="14" t="s">
        <v>78</v>
      </c>
      <c r="AY130" s="250" t="s">
        <v>175</v>
      </c>
    </row>
    <row r="131" s="2" customFormat="1" ht="37.8" customHeight="1">
      <c r="A131" s="39"/>
      <c r="B131" s="40"/>
      <c r="C131" s="215" t="s">
        <v>132</v>
      </c>
      <c r="D131" s="215" t="s">
        <v>178</v>
      </c>
      <c r="E131" s="216" t="s">
        <v>389</v>
      </c>
      <c r="F131" s="217" t="s">
        <v>390</v>
      </c>
      <c r="G131" s="218" t="s">
        <v>244</v>
      </c>
      <c r="H131" s="219">
        <v>40</v>
      </c>
      <c r="I131" s="220"/>
      <c r="J131" s="221">
        <f>ROUND(I131*H131,2)</f>
        <v>0</v>
      </c>
      <c r="K131" s="217" t="s">
        <v>182</v>
      </c>
      <c r="L131" s="45"/>
      <c r="M131" s="222" t="s">
        <v>19</v>
      </c>
      <c r="N131" s="223" t="s">
        <v>42</v>
      </c>
      <c r="O131" s="85"/>
      <c r="P131" s="224">
        <f>O131*H131</f>
        <v>0</v>
      </c>
      <c r="Q131" s="224">
        <v>0</v>
      </c>
      <c r="R131" s="224">
        <f>Q131*H131</f>
        <v>0</v>
      </c>
      <c r="S131" s="224">
        <v>0</v>
      </c>
      <c r="T131" s="225">
        <f>S131*H131</f>
        <v>0</v>
      </c>
      <c r="U131" s="39"/>
      <c r="V131" s="39"/>
      <c r="W131" s="39"/>
      <c r="X131" s="39"/>
      <c r="Y131" s="39"/>
      <c r="Z131" s="39"/>
      <c r="AA131" s="39"/>
      <c r="AB131" s="39"/>
      <c r="AC131" s="39"/>
      <c r="AD131" s="39"/>
      <c r="AE131" s="39"/>
      <c r="AR131" s="226" t="s">
        <v>118</v>
      </c>
      <c r="AT131" s="226" t="s">
        <v>178</v>
      </c>
      <c r="AU131" s="226" t="s">
        <v>71</v>
      </c>
      <c r="AY131" s="18" t="s">
        <v>175</v>
      </c>
      <c r="BE131" s="227">
        <f>IF(N131="základní",J131,0)</f>
        <v>0</v>
      </c>
      <c r="BF131" s="227">
        <f>IF(N131="snížená",J131,0)</f>
        <v>0</v>
      </c>
      <c r="BG131" s="227">
        <f>IF(N131="zákl. přenesená",J131,0)</f>
        <v>0</v>
      </c>
      <c r="BH131" s="227">
        <f>IF(N131="sníž. přenesená",J131,0)</f>
        <v>0</v>
      </c>
      <c r="BI131" s="227">
        <f>IF(N131="nulová",J131,0)</f>
        <v>0</v>
      </c>
      <c r="BJ131" s="18" t="s">
        <v>78</v>
      </c>
      <c r="BK131" s="227">
        <f>ROUND(I131*H131,2)</f>
        <v>0</v>
      </c>
      <c r="BL131" s="18" t="s">
        <v>118</v>
      </c>
      <c r="BM131" s="226" t="s">
        <v>450</v>
      </c>
    </row>
    <row r="132" s="15" customFormat="1">
      <c r="A132" s="15"/>
      <c r="B132" s="261"/>
      <c r="C132" s="262"/>
      <c r="D132" s="230" t="s">
        <v>184</v>
      </c>
      <c r="E132" s="263" t="s">
        <v>19</v>
      </c>
      <c r="F132" s="264" t="s">
        <v>451</v>
      </c>
      <c r="G132" s="262"/>
      <c r="H132" s="263" t="s">
        <v>19</v>
      </c>
      <c r="I132" s="265"/>
      <c r="J132" s="262"/>
      <c r="K132" s="262"/>
      <c r="L132" s="266"/>
      <c r="M132" s="267"/>
      <c r="N132" s="268"/>
      <c r="O132" s="268"/>
      <c r="P132" s="268"/>
      <c r="Q132" s="268"/>
      <c r="R132" s="268"/>
      <c r="S132" s="268"/>
      <c r="T132" s="269"/>
      <c r="U132" s="15"/>
      <c r="V132" s="15"/>
      <c r="W132" s="15"/>
      <c r="X132" s="15"/>
      <c r="Y132" s="15"/>
      <c r="Z132" s="15"/>
      <c r="AA132" s="15"/>
      <c r="AB132" s="15"/>
      <c r="AC132" s="15"/>
      <c r="AD132" s="15"/>
      <c r="AE132" s="15"/>
      <c r="AT132" s="270" t="s">
        <v>184</v>
      </c>
      <c r="AU132" s="270" t="s">
        <v>71</v>
      </c>
      <c r="AV132" s="15" t="s">
        <v>78</v>
      </c>
      <c r="AW132" s="15" t="s">
        <v>32</v>
      </c>
      <c r="AX132" s="15" t="s">
        <v>71</v>
      </c>
      <c r="AY132" s="270" t="s">
        <v>175</v>
      </c>
    </row>
    <row r="133" s="13" customFormat="1">
      <c r="A133" s="13"/>
      <c r="B133" s="228"/>
      <c r="C133" s="229"/>
      <c r="D133" s="230" t="s">
        <v>184</v>
      </c>
      <c r="E133" s="231" t="s">
        <v>19</v>
      </c>
      <c r="F133" s="232" t="s">
        <v>281</v>
      </c>
      <c r="G133" s="229"/>
      <c r="H133" s="233">
        <v>40</v>
      </c>
      <c r="I133" s="234"/>
      <c r="J133" s="229"/>
      <c r="K133" s="229"/>
      <c r="L133" s="235"/>
      <c r="M133" s="236"/>
      <c r="N133" s="237"/>
      <c r="O133" s="237"/>
      <c r="P133" s="237"/>
      <c r="Q133" s="237"/>
      <c r="R133" s="237"/>
      <c r="S133" s="237"/>
      <c r="T133" s="238"/>
      <c r="U133" s="13"/>
      <c r="V133" s="13"/>
      <c r="W133" s="13"/>
      <c r="X133" s="13"/>
      <c r="Y133" s="13"/>
      <c r="Z133" s="13"/>
      <c r="AA133" s="13"/>
      <c r="AB133" s="13"/>
      <c r="AC133" s="13"/>
      <c r="AD133" s="13"/>
      <c r="AE133" s="13"/>
      <c r="AT133" s="239" t="s">
        <v>184</v>
      </c>
      <c r="AU133" s="239" t="s">
        <v>71</v>
      </c>
      <c r="AV133" s="13" t="s">
        <v>80</v>
      </c>
      <c r="AW133" s="13" t="s">
        <v>32</v>
      </c>
      <c r="AX133" s="13" t="s">
        <v>78</v>
      </c>
      <c r="AY133" s="239" t="s">
        <v>175</v>
      </c>
    </row>
    <row r="134" s="2" customFormat="1" ht="16.5" customHeight="1">
      <c r="A134" s="39"/>
      <c r="B134" s="40"/>
      <c r="C134" s="251" t="s">
        <v>135</v>
      </c>
      <c r="D134" s="251" t="s">
        <v>199</v>
      </c>
      <c r="E134" s="252" t="s">
        <v>400</v>
      </c>
      <c r="F134" s="253" t="s">
        <v>401</v>
      </c>
      <c r="G134" s="254" t="s">
        <v>196</v>
      </c>
      <c r="H134" s="255">
        <v>0.40000000000000002</v>
      </c>
      <c r="I134" s="256"/>
      <c r="J134" s="257">
        <f>ROUND(I134*H134,2)</f>
        <v>0</v>
      </c>
      <c r="K134" s="253" t="s">
        <v>182</v>
      </c>
      <c r="L134" s="258"/>
      <c r="M134" s="259" t="s">
        <v>19</v>
      </c>
      <c r="N134" s="260" t="s">
        <v>42</v>
      </c>
      <c r="O134" s="85"/>
      <c r="P134" s="224">
        <f>O134*H134</f>
        <v>0</v>
      </c>
      <c r="Q134" s="224">
        <v>2.4289999999999998</v>
      </c>
      <c r="R134" s="224">
        <f>Q134*H134</f>
        <v>0.97160000000000002</v>
      </c>
      <c r="S134" s="224">
        <v>0</v>
      </c>
      <c r="T134" s="225">
        <f>S134*H134</f>
        <v>0</v>
      </c>
      <c r="U134" s="39"/>
      <c r="V134" s="39"/>
      <c r="W134" s="39"/>
      <c r="X134" s="39"/>
      <c r="Y134" s="39"/>
      <c r="Z134" s="39"/>
      <c r="AA134" s="39"/>
      <c r="AB134" s="39"/>
      <c r="AC134" s="39"/>
      <c r="AD134" s="39"/>
      <c r="AE134" s="39"/>
      <c r="AR134" s="226" t="s">
        <v>203</v>
      </c>
      <c r="AT134" s="226" t="s">
        <v>199</v>
      </c>
      <c r="AU134" s="226" t="s">
        <v>71</v>
      </c>
      <c r="AY134" s="18" t="s">
        <v>175</v>
      </c>
      <c r="BE134" s="227">
        <f>IF(N134="základní",J134,0)</f>
        <v>0</v>
      </c>
      <c r="BF134" s="227">
        <f>IF(N134="snížená",J134,0)</f>
        <v>0</v>
      </c>
      <c r="BG134" s="227">
        <f>IF(N134="zákl. přenesená",J134,0)</f>
        <v>0</v>
      </c>
      <c r="BH134" s="227">
        <f>IF(N134="sníž. přenesená",J134,0)</f>
        <v>0</v>
      </c>
      <c r="BI134" s="227">
        <f>IF(N134="nulová",J134,0)</f>
        <v>0</v>
      </c>
      <c r="BJ134" s="18" t="s">
        <v>78</v>
      </c>
      <c r="BK134" s="227">
        <f>ROUND(I134*H134,2)</f>
        <v>0</v>
      </c>
      <c r="BL134" s="18" t="s">
        <v>118</v>
      </c>
      <c r="BM134" s="226" t="s">
        <v>452</v>
      </c>
    </row>
    <row r="135" s="13" customFormat="1">
      <c r="A135" s="13"/>
      <c r="B135" s="228"/>
      <c r="C135" s="229"/>
      <c r="D135" s="230" t="s">
        <v>184</v>
      </c>
      <c r="E135" s="231" t="s">
        <v>19</v>
      </c>
      <c r="F135" s="232" t="s">
        <v>453</v>
      </c>
      <c r="G135" s="229"/>
      <c r="H135" s="233">
        <v>0.40000000000000002</v>
      </c>
      <c r="I135" s="234"/>
      <c r="J135" s="229"/>
      <c r="K135" s="229"/>
      <c r="L135" s="235"/>
      <c r="M135" s="236"/>
      <c r="N135" s="237"/>
      <c r="O135" s="237"/>
      <c r="P135" s="237"/>
      <c r="Q135" s="237"/>
      <c r="R135" s="237"/>
      <c r="S135" s="237"/>
      <c r="T135" s="238"/>
      <c r="U135" s="13"/>
      <c r="V135" s="13"/>
      <c r="W135" s="13"/>
      <c r="X135" s="13"/>
      <c r="Y135" s="13"/>
      <c r="Z135" s="13"/>
      <c r="AA135" s="13"/>
      <c r="AB135" s="13"/>
      <c r="AC135" s="13"/>
      <c r="AD135" s="13"/>
      <c r="AE135" s="13"/>
      <c r="AT135" s="239" t="s">
        <v>184</v>
      </c>
      <c r="AU135" s="239" t="s">
        <v>71</v>
      </c>
      <c r="AV135" s="13" t="s">
        <v>80</v>
      </c>
      <c r="AW135" s="13" t="s">
        <v>32</v>
      </c>
      <c r="AX135" s="13" t="s">
        <v>78</v>
      </c>
      <c r="AY135" s="239" t="s">
        <v>175</v>
      </c>
    </row>
    <row r="136" s="2" customFormat="1" ht="37.8" customHeight="1">
      <c r="A136" s="39"/>
      <c r="B136" s="40"/>
      <c r="C136" s="215" t="s">
        <v>138</v>
      </c>
      <c r="D136" s="215" t="s">
        <v>178</v>
      </c>
      <c r="E136" s="216" t="s">
        <v>405</v>
      </c>
      <c r="F136" s="217" t="s">
        <v>454</v>
      </c>
      <c r="G136" s="218" t="s">
        <v>202</v>
      </c>
      <c r="H136" s="219">
        <v>0.88</v>
      </c>
      <c r="I136" s="220"/>
      <c r="J136" s="221">
        <f>ROUND(I136*H136,2)</f>
        <v>0</v>
      </c>
      <c r="K136" s="217" t="s">
        <v>182</v>
      </c>
      <c r="L136" s="45"/>
      <c r="M136" s="222" t="s">
        <v>19</v>
      </c>
      <c r="N136" s="223" t="s">
        <v>42</v>
      </c>
      <c r="O136" s="85"/>
      <c r="P136" s="224">
        <f>O136*H136</f>
        <v>0</v>
      </c>
      <c r="Q136" s="224">
        <v>0</v>
      </c>
      <c r="R136" s="224">
        <f>Q136*H136</f>
        <v>0</v>
      </c>
      <c r="S136" s="224">
        <v>0</v>
      </c>
      <c r="T136" s="225">
        <f>S136*H136</f>
        <v>0</v>
      </c>
      <c r="U136" s="39"/>
      <c r="V136" s="39"/>
      <c r="W136" s="39"/>
      <c r="X136" s="39"/>
      <c r="Y136" s="39"/>
      <c r="Z136" s="39"/>
      <c r="AA136" s="39"/>
      <c r="AB136" s="39"/>
      <c r="AC136" s="39"/>
      <c r="AD136" s="39"/>
      <c r="AE136" s="39"/>
      <c r="AR136" s="226" t="s">
        <v>118</v>
      </c>
      <c r="AT136" s="226" t="s">
        <v>178</v>
      </c>
      <c r="AU136" s="226" t="s">
        <v>71</v>
      </c>
      <c r="AY136" s="18" t="s">
        <v>175</v>
      </c>
      <c r="BE136" s="227">
        <f>IF(N136="základní",J136,0)</f>
        <v>0</v>
      </c>
      <c r="BF136" s="227">
        <f>IF(N136="snížená",J136,0)</f>
        <v>0</v>
      </c>
      <c r="BG136" s="227">
        <f>IF(N136="zákl. přenesená",J136,0)</f>
        <v>0</v>
      </c>
      <c r="BH136" s="227">
        <f>IF(N136="sníž. přenesená",J136,0)</f>
        <v>0</v>
      </c>
      <c r="BI136" s="227">
        <f>IF(N136="nulová",J136,0)</f>
        <v>0</v>
      </c>
      <c r="BJ136" s="18" t="s">
        <v>78</v>
      </c>
      <c r="BK136" s="227">
        <f>ROUND(I136*H136,2)</f>
        <v>0</v>
      </c>
      <c r="BL136" s="18" t="s">
        <v>118</v>
      </c>
      <c r="BM136" s="226" t="s">
        <v>455</v>
      </c>
    </row>
    <row r="137" s="13" customFormat="1">
      <c r="A137" s="13"/>
      <c r="B137" s="228"/>
      <c r="C137" s="229"/>
      <c r="D137" s="230" t="s">
        <v>184</v>
      </c>
      <c r="E137" s="231" t="s">
        <v>19</v>
      </c>
      <c r="F137" s="232" t="s">
        <v>456</v>
      </c>
      <c r="G137" s="229"/>
      <c r="H137" s="233">
        <v>0.88</v>
      </c>
      <c r="I137" s="234"/>
      <c r="J137" s="229"/>
      <c r="K137" s="229"/>
      <c r="L137" s="235"/>
      <c r="M137" s="236"/>
      <c r="N137" s="237"/>
      <c r="O137" s="237"/>
      <c r="P137" s="237"/>
      <c r="Q137" s="237"/>
      <c r="R137" s="237"/>
      <c r="S137" s="237"/>
      <c r="T137" s="238"/>
      <c r="U137" s="13"/>
      <c r="V137" s="13"/>
      <c r="W137" s="13"/>
      <c r="X137" s="13"/>
      <c r="Y137" s="13"/>
      <c r="Z137" s="13"/>
      <c r="AA137" s="13"/>
      <c r="AB137" s="13"/>
      <c r="AC137" s="13"/>
      <c r="AD137" s="13"/>
      <c r="AE137" s="13"/>
      <c r="AT137" s="239" t="s">
        <v>184</v>
      </c>
      <c r="AU137" s="239" t="s">
        <v>71</v>
      </c>
      <c r="AV137" s="13" t="s">
        <v>80</v>
      </c>
      <c r="AW137" s="13" t="s">
        <v>32</v>
      </c>
      <c r="AX137" s="13" t="s">
        <v>78</v>
      </c>
      <c r="AY137" s="239" t="s">
        <v>175</v>
      </c>
    </row>
    <row r="138" s="2" customFormat="1" ht="37.8" customHeight="1">
      <c r="A138" s="39"/>
      <c r="B138" s="40"/>
      <c r="C138" s="215" t="s">
        <v>8</v>
      </c>
      <c r="D138" s="215" t="s">
        <v>178</v>
      </c>
      <c r="E138" s="216" t="s">
        <v>410</v>
      </c>
      <c r="F138" s="217" t="s">
        <v>411</v>
      </c>
      <c r="G138" s="218" t="s">
        <v>202</v>
      </c>
      <c r="H138" s="219">
        <v>0.5</v>
      </c>
      <c r="I138" s="220"/>
      <c r="J138" s="221">
        <f>ROUND(I138*H138,2)</f>
        <v>0</v>
      </c>
      <c r="K138" s="217" t="s">
        <v>391</v>
      </c>
      <c r="L138" s="45"/>
      <c r="M138" s="222" t="s">
        <v>19</v>
      </c>
      <c r="N138" s="223" t="s">
        <v>42</v>
      </c>
      <c r="O138" s="85"/>
      <c r="P138" s="224">
        <f>O138*H138</f>
        <v>0</v>
      </c>
      <c r="Q138" s="224">
        <v>0</v>
      </c>
      <c r="R138" s="224">
        <f>Q138*H138</f>
        <v>0</v>
      </c>
      <c r="S138" s="224">
        <v>0</v>
      </c>
      <c r="T138" s="225">
        <f>S138*H138</f>
        <v>0</v>
      </c>
      <c r="U138" s="39"/>
      <c r="V138" s="39"/>
      <c r="W138" s="39"/>
      <c r="X138" s="39"/>
      <c r="Y138" s="39"/>
      <c r="Z138" s="39"/>
      <c r="AA138" s="39"/>
      <c r="AB138" s="39"/>
      <c r="AC138" s="39"/>
      <c r="AD138" s="39"/>
      <c r="AE138" s="39"/>
      <c r="AR138" s="226" t="s">
        <v>118</v>
      </c>
      <c r="AT138" s="226" t="s">
        <v>178</v>
      </c>
      <c r="AU138" s="226" t="s">
        <v>71</v>
      </c>
      <c r="AY138" s="18" t="s">
        <v>175</v>
      </c>
      <c r="BE138" s="227">
        <f>IF(N138="základní",J138,0)</f>
        <v>0</v>
      </c>
      <c r="BF138" s="227">
        <f>IF(N138="snížená",J138,0)</f>
        <v>0</v>
      </c>
      <c r="BG138" s="227">
        <f>IF(N138="zákl. přenesená",J138,0)</f>
        <v>0</v>
      </c>
      <c r="BH138" s="227">
        <f>IF(N138="sníž. přenesená",J138,0)</f>
        <v>0</v>
      </c>
      <c r="BI138" s="227">
        <f>IF(N138="nulová",J138,0)</f>
        <v>0</v>
      </c>
      <c r="BJ138" s="18" t="s">
        <v>78</v>
      </c>
      <c r="BK138" s="227">
        <f>ROUND(I138*H138,2)</f>
        <v>0</v>
      </c>
      <c r="BL138" s="18" t="s">
        <v>118</v>
      </c>
      <c r="BM138" s="226" t="s">
        <v>457</v>
      </c>
    </row>
    <row r="139" s="15" customFormat="1">
      <c r="A139" s="15"/>
      <c r="B139" s="261"/>
      <c r="C139" s="262"/>
      <c r="D139" s="230" t="s">
        <v>184</v>
      </c>
      <c r="E139" s="263" t="s">
        <v>19</v>
      </c>
      <c r="F139" s="264" t="s">
        <v>458</v>
      </c>
      <c r="G139" s="262"/>
      <c r="H139" s="263" t="s">
        <v>19</v>
      </c>
      <c r="I139" s="265"/>
      <c r="J139" s="262"/>
      <c r="K139" s="262"/>
      <c r="L139" s="266"/>
      <c r="M139" s="267"/>
      <c r="N139" s="268"/>
      <c r="O139" s="268"/>
      <c r="P139" s="268"/>
      <c r="Q139" s="268"/>
      <c r="R139" s="268"/>
      <c r="S139" s="268"/>
      <c r="T139" s="269"/>
      <c r="U139" s="15"/>
      <c r="V139" s="15"/>
      <c r="W139" s="15"/>
      <c r="X139" s="15"/>
      <c r="Y139" s="15"/>
      <c r="Z139" s="15"/>
      <c r="AA139" s="15"/>
      <c r="AB139" s="15"/>
      <c r="AC139" s="15"/>
      <c r="AD139" s="15"/>
      <c r="AE139" s="15"/>
      <c r="AT139" s="270" t="s">
        <v>184</v>
      </c>
      <c r="AU139" s="270" t="s">
        <v>71</v>
      </c>
      <c r="AV139" s="15" t="s">
        <v>78</v>
      </c>
      <c r="AW139" s="15" t="s">
        <v>32</v>
      </c>
      <c r="AX139" s="15" t="s">
        <v>71</v>
      </c>
      <c r="AY139" s="270" t="s">
        <v>175</v>
      </c>
    </row>
    <row r="140" s="13" customFormat="1">
      <c r="A140" s="13"/>
      <c r="B140" s="228"/>
      <c r="C140" s="229"/>
      <c r="D140" s="230" t="s">
        <v>184</v>
      </c>
      <c r="E140" s="231" t="s">
        <v>19</v>
      </c>
      <c r="F140" s="232" t="s">
        <v>459</v>
      </c>
      <c r="G140" s="229"/>
      <c r="H140" s="233">
        <v>0.5</v>
      </c>
      <c r="I140" s="234"/>
      <c r="J140" s="229"/>
      <c r="K140" s="229"/>
      <c r="L140" s="235"/>
      <c r="M140" s="236"/>
      <c r="N140" s="237"/>
      <c r="O140" s="237"/>
      <c r="P140" s="237"/>
      <c r="Q140" s="237"/>
      <c r="R140" s="237"/>
      <c r="S140" s="237"/>
      <c r="T140" s="238"/>
      <c r="U140" s="13"/>
      <c r="V140" s="13"/>
      <c r="W140" s="13"/>
      <c r="X140" s="13"/>
      <c r="Y140" s="13"/>
      <c r="Z140" s="13"/>
      <c r="AA140" s="13"/>
      <c r="AB140" s="13"/>
      <c r="AC140" s="13"/>
      <c r="AD140" s="13"/>
      <c r="AE140" s="13"/>
      <c r="AT140" s="239" t="s">
        <v>184</v>
      </c>
      <c r="AU140" s="239" t="s">
        <v>71</v>
      </c>
      <c r="AV140" s="13" t="s">
        <v>80</v>
      </c>
      <c r="AW140" s="13" t="s">
        <v>32</v>
      </c>
      <c r="AX140" s="13" t="s">
        <v>78</v>
      </c>
      <c r="AY140" s="239" t="s">
        <v>175</v>
      </c>
    </row>
    <row r="141" s="2" customFormat="1" ht="37.8" customHeight="1">
      <c r="A141" s="39"/>
      <c r="B141" s="40"/>
      <c r="C141" s="215" t="s">
        <v>143</v>
      </c>
      <c r="D141" s="215" t="s">
        <v>178</v>
      </c>
      <c r="E141" s="216" t="s">
        <v>268</v>
      </c>
      <c r="F141" s="217" t="s">
        <v>269</v>
      </c>
      <c r="G141" s="218" t="s">
        <v>244</v>
      </c>
      <c r="H141" s="219">
        <v>3</v>
      </c>
      <c r="I141" s="220"/>
      <c r="J141" s="221">
        <f>ROUND(I141*H141,2)</f>
        <v>0</v>
      </c>
      <c r="K141" s="217" t="s">
        <v>182</v>
      </c>
      <c r="L141" s="45"/>
      <c r="M141" s="222" t="s">
        <v>19</v>
      </c>
      <c r="N141" s="223" t="s">
        <v>42</v>
      </c>
      <c r="O141" s="85"/>
      <c r="P141" s="224">
        <f>O141*H141</f>
        <v>0</v>
      </c>
      <c r="Q141" s="224">
        <v>0</v>
      </c>
      <c r="R141" s="224">
        <f>Q141*H141</f>
        <v>0</v>
      </c>
      <c r="S141" s="224">
        <v>0</v>
      </c>
      <c r="T141" s="225">
        <f>S141*H141</f>
        <v>0</v>
      </c>
      <c r="U141" s="39"/>
      <c r="V141" s="39"/>
      <c r="W141" s="39"/>
      <c r="X141" s="39"/>
      <c r="Y141" s="39"/>
      <c r="Z141" s="39"/>
      <c r="AA141" s="39"/>
      <c r="AB141" s="39"/>
      <c r="AC141" s="39"/>
      <c r="AD141" s="39"/>
      <c r="AE141" s="39"/>
      <c r="AR141" s="226" t="s">
        <v>118</v>
      </c>
      <c r="AT141" s="226" t="s">
        <v>178</v>
      </c>
      <c r="AU141" s="226" t="s">
        <v>71</v>
      </c>
      <c r="AY141" s="18" t="s">
        <v>175</v>
      </c>
      <c r="BE141" s="227">
        <f>IF(N141="základní",J141,0)</f>
        <v>0</v>
      </c>
      <c r="BF141" s="227">
        <f>IF(N141="snížená",J141,0)</f>
        <v>0</v>
      </c>
      <c r="BG141" s="227">
        <f>IF(N141="zákl. přenesená",J141,0)</f>
        <v>0</v>
      </c>
      <c r="BH141" s="227">
        <f>IF(N141="sníž. přenesená",J141,0)</f>
        <v>0</v>
      </c>
      <c r="BI141" s="227">
        <f>IF(N141="nulová",J141,0)</f>
        <v>0</v>
      </c>
      <c r="BJ141" s="18" t="s">
        <v>78</v>
      </c>
      <c r="BK141" s="227">
        <f>ROUND(I141*H141,2)</f>
        <v>0</v>
      </c>
      <c r="BL141" s="18" t="s">
        <v>118</v>
      </c>
      <c r="BM141" s="226" t="s">
        <v>460</v>
      </c>
    </row>
    <row r="142" s="13" customFormat="1">
      <c r="A142" s="13"/>
      <c r="B142" s="228"/>
      <c r="C142" s="229"/>
      <c r="D142" s="230" t="s">
        <v>184</v>
      </c>
      <c r="E142" s="231" t="s">
        <v>19</v>
      </c>
      <c r="F142" s="232" t="s">
        <v>461</v>
      </c>
      <c r="G142" s="229"/>
      <c r="H142" s="233">
        <v>3</v>
      </c>
      <c r="I142" s="234"/>
      <c r="J142" s="229"/>
      <c r="K142" s="229"/>
      <c r="L142" s="235"/>
      <c r="M142" s="271"/>
      <c r="N142" s="272"/>
      <c r="O142" s="272"/>
      <c r="P142" s="272"/>
      <c r="Q142" s="272"/>
      <c r="R142" s="272"/>
      <c r="S142" s="272"/>
      <c r="T142" s="273"/>
      <c r="U142" s="13"/>
      <c r="V142" s="13"/>
      <c r="W142" s="13"/>
      <c r="X142" s="13"/>
      <c r="Y142" s="13"/>
      <c r="Z142" s="13"/>
      <c r="AA142" s="13"/>
      <c r="AB142" s="13"/>
      <c r="AC142" s="13"/>
      <c r="AD142" s="13"/>
      <c r="AE142" s="13"/>
      <c r="AT142" s="239" t="s">
        <v>184</v>
      </c>
      <c r="AU142" s="239" t="s">
        <v>71</v>
      </c>
      <c r="AV142" s="13" t="s">
        <v>80</v>
      </c>
      <c r="AW142" s="13" t="s">
        <v>32</v>
      </c>
      <c r="AX142" s="13" t="s">
        <v>78</v>
      </c>
      <c r="AY142" s="239" t="s">
        <v>175</v>
      </c>
    </row>
    <row r="143" s="2" customFormat="1" ht="6.96" customHeight="1">
      <c r="A143" s="39"/>
      <c r="B143" s="60"/>
      <c r="C143" s="61"/>
      <c r="D143" s="61"/>
      <c r="E143" s="61"/>
      <c r="F143" s="61"/>
      <c r="G143" s="61"/>
      <c r="H143" s="61"/>
      <c r="I143" s="61"/>
      <c r="J143" s="61"/>
      <c r="K143" s="61"/>
      <c r="L143" s="45"/>
      <c r="M143" s="39"/>
      <c r="O143" s="39"/>
      <c r="P143" s="39"/>
      <c r="Q143" s="39"/>
      <c r="R143" s="39"/>
      <c r="S143" s="39"/>
      <c r="T143" s="39"/>
      <c r="U143" s="39"/>
      <c r="V143" s="39"/>
      <c r="W143" s="39"/>
      <c r="X143" s="39"/>
      <c r="Y143" s="39"/>
      <c r="Z143" s="39"/>
      <c r="AA143" s="39"/>
      <c r="AB143" s="39"/>
      <c r="AC143" s="39"/>
      <c r="AD143" s="39"/>
      <c r="AE143" s="39"/>
    </row>
  </sheetData>
  <sheetProtection sheet="1" autoFilter="0" formatColumns="0" formatRows="0" objects="1" scenarios="1" spinCount="100000" saltValue="fAzUEiZ1Xv5hjE/ssYq1Un+LEwvDvBHwhhAQ2AWGF0JLApIhx7PEGOe2FV8a+w2hWZCw5Pts581DV6FmpJrBdg==" hashValue="05336/Z2FJepsNs1SSj12iV3hP9SnPxdPhCOz9zUOTjZyU57D09LmAGEXlCWp92QveXe14hc84F5nt/bYV5VAw==" algorithmName="SHA-512" password="CC35"/>
  <autoFilter ref="C90:K142"/>
  <mergeCells count="15">
    <mergeCell ref="E7:H7"/>
    <mergeCell ref="E11:H11"/>
    <mergeCell ref="E9:H9"/>
    <mergeCell ref="E13:H13"/>
    <mergeCell ref="E22:H22"/>
    <mergeCell ref="E31:H31"/>
    <mergeCell ref="E52:H52"/>
    <mergeCell ref="E56:H56"/>
    <mergeCell ref="E54:H54"/>
    <mergeCell ref="E58:H58"/>
    <mergeCell ref="E77:H77"/>
    <mergeCell ref="E81:H81"/>
    <mergeCell ref="E79:H79"/>
    <mergeCell ref="E83:H8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106</v>
      </c>
    </row>
    <row r="3" s="1" customFormat="1" ht="6.96" customHeight="1">
      <c r="B3" s="140"/>
      <c r="C3" s="141"/>
      <c r="D3" s="141"/>
      <c r="E3" s="141"/>
      <c r="F3" s="141"/>
      <c r="G3" s="141"/>
      <c r="H3" s="141"/>
      <c r="I3" s="141"/>
      <c r="J3" s="141"/>
      <c r="K3" s="141"/>
      <c r="L3" s="21"/>
      <c r="AT3" s="18" t="s">
        <v>80</v>
      </c>
    </row>
    <row r="4" s="1" customFormat="1" ht="24.96" customHeight="1">
      <c r="B4" s="21"/>
      <c r="D4" s="142" t="s">
        <v>147</v>
      </c>
      <c r="L4" s="21"/>
      <c r="M4" s="143" t="s">
        <v>10</v>
      </c>
      <c r="AT4" s="18" t="s">
        <v>4</v>
      </c>
    </row>
    <row r="5" s="1" customFormat="1" ht="6.96" customHeight="1">
      <c r="B5" s="21"/>
      <c r="L5" s="21"/>
    </row>
    <row r="6" s="1" customFormat="1" ht="12" customHeight="1">
      <c r="B6" s="21"/>
      <c r="D6" s="144" t="s">
        <v>16</v>
      </c>
      <c r="L6" s="21"/>
    </row>
    <row r="7" s="1" customFormat="1" ht="16.5" customHeight="1">
      <c r="B7" s="21"/>
      <c r="E7" s="145" t="str">
        <f>'Rekapitulace zakázky'!K6</f>
        <v>Oprava geometrických parametrů koleje 2023 u ST Ústí nad Labem</v>
      </c>
      <c r="F7" s="144"/>
      <c r="G7" s="144"/>
      <c r="H7" s="144"/>
      <c r="L7" s="21"/>
    </row>
    <row r="8">
      <c r="B8" s="21"/>
      <c r="D8" s="144" t="s">
        <v>148</v>
      </c>
      <c r="L8" s="21"/>
    </row>
    <row r="9" s="1" customFormat="1" ht="16.5" customHeight="1">
      <c r="B9" s="21"/>
      <c r="E9" s="145" t="s">
        <v>149</v>
      </c>
      <c r="F9" s="1"/>
      <c r="G9" s="1"/>
      <c r="H9" s="1"/>
      <c r="L9" s="21"/>
    </row>
    <row r="10" s="1" customFormat="1" ht="12" customHeight="1">
      <c r="B10" s="21"/>
      <c r="D10" s="144" t="s">
        <v>150</v>
      </c>
      <c r="L10" s="21"/>
    </row>
    <row r="11" s="2" customFormat="1" ht="16.5" customHeight="1">
      <c r="A11" s="39"/>
      <c r="B11" s="45"/>
      <c r="C11" s="39"/>
      <c r="D11" s="39"/>
      <c r="E11" s="146" t="s">
        <v>151</v>
      </c>
      <c r="F11" s="39"/>
      <c r="G11" s="39"/>
      <c r="H11" s="39"/>
      <c r="I11" s="39"/>
      <c r="J11" s="39"/>
      <c r="K11" s="39"/>
      <c r="L11" s="147"/>
      <c r="S11" s="39"/>
      <c r="T11" s="39"/>
      <c r="U11" s="39"/>
      <c r="V11" s="39"/>
      <c r="W11" s="39"/>
      <c r="X11" s="39"/>
      <c r="Y11" s="39"/>
      <c r="Z11" s="39"/>
      <c r="AA11" s="39"/>
      <c r="AB11" s="39"/>
      <c r="AC11" s="39"/>
      <c r="AD11" s="39"/>
      <c r="AE11" s="39"/>
    </row>
    <row r="12" s="2" customFormat="1" ht="12" customHeight="1">
      <c r="A12" s="39"/>
      <c r="B12" s="45"/>
      <c r="C12" s="39"/>
      <c r="D12" s="144" t="s">
        <v>152</v>
      </c>
      <c r="E12" s="39"/>
      <c r="F12" s="39"/>
      <c r="G12" s="39"/>
      <c r="H12" s="39"/>
      <c r="I12" s="39"/>
      <c r="J12" s="39"/>
      <c r="K12" s="39"/>
      <c r="L12" s="147"/>
      <c r="S12" s="39"/>
      <c r="T12" s="39"/>
      <c r="U12" s="39"/>
      <c r="V12" s="39"/>
      <c r="W12" s="39"/>
      <c r="X12" s="39"/>
      <c r="Y12" s="39"/>
      <c r="Z12" s="39"/>
      <c r="AA12" s="39"/>
      <c r="AB12" s="39"/>
      <c r="AC12" s="39"/>
      <c r="AD12" s="39"/>
      <c r="AE12" s="39"/>
    </row>
    <row r="13" s="2" customFormat="1" ht="16.5" customHeight="1">
      <c r="A13" s="39"/>
      <c r="B13" s="45"/>
      <c r="C13" s="39"/>
      <c r="D13" s="39"/>
      <c r="E13" s="148" t="s">
        <v>462</v>
      </c>
      <c r="F13" s="39"/>
      <c r="G13" s="39"/>
      <c r="H13" s="39"/>
      <c r="I13" s="39"/>
      <c r="J13" s="39"/>
      <c r="K13" s="39"/>
      <c r="L13" s="147"/>
      <c r="S13" s="39"/>
      <c r="T13" s="39"/>
      <c r="U13" s="39"/>
      <c r="V13" s="39"/>
      <c r="W13" s="39"/>
      <c r="X13" s="39"/>
      <c r="Y13" s="39"/>
      <c r="Z13" s="39"/>
      <c r="AA13" s="39"/>
      <c r="AB13" s="39"/>
      <c r="AC13" s="39"/>
      <c r="AD13" s="39"/>
      <c r="AE13" s="39"/>
    </row>
    <row r="14" s="2" customFormat="1">
      <c r="A14" s="39"/>
      <c r="B14" s="45"/>
      <c r="C14" s="39"/>
      <c r="D14" s="39"/>
      <c r="E14" s="39"/>
      <c r="F14" s="39"/>
      <c r="G14" s="39"/>
      <c r="H14" s="39"/>
      <c r="I14" s="39"/>
      <c r="J14" s="39"/>
      <c r="K14" s="39"/>
      <c r="L14" s="147"/>
      <c r="S14" s="39"/>
      <c r="T14" s="39"/>
      <c r="U14" s="39"/>
      <c r="V14" s="39"/>
      <c r="W14" s="39"/>
      <c r="X14" s="39"/>
      <c r="Y14" s="39"/>
      <c r="Z14" s="39"/>
      <c r="AA14" s="39"/>
      <c r="AB14" s="39"/>
      <c r="AC14" s="39"/>
      <c r="AD14" s="39"/>
      <c r="AE14" s="39"/>
    </row>
    <row r="15" s="2" customFormat="1" ht="12" customHeight="1">
      <c r="A15" s="39"/>
      <c r="B15" s="45"/>
      <c r="C15" s="39"/>
      <c r="D15" s="144" t="s">
        <v>18</v>
      </c>
      <c r="E15" s="39"/>
      <c r="F15" s="134" t="s">
        <v>19</v>
      </c>
      <c r="G15" s="39"/>
      <c r="H15" s="39"/>
      <c r="I15" s="144" t="s">
        <v>20</v>
      </c>
      <c r="J15" s="134" t="s">
        <v>19</v>
      </c>
      <c r="K15" s="39"/>
      <c r="L15" s="147"/>
      <c r="S15" s="39"/>
      <c r="T15" s="39"/>
      <c r="U15" s="39"/>
      <c r="V15" s="39"/>
      <c r="W15" s="39"/>
      <c r="X15" s="39"/>
      <c r="Y15" s="39"/>
      <c r="Z15" s="39"/>
      <c r="AA15" s="39"/>
      <c r="AB15" s="39"/>
      <c r="AC15" s="39"/>
      <c r="AD15" s="39"/>
      <c r="AE15" s="39"/>
    </row>
    <row r="16" s="2" customFormat="1" ht="12" customHeight="1">
      <c r="A16" s="39"/>
      <c r="B16" s="45"/>
      <c r="C16" s="39"/>
      <c r="D16" s="144" t="s">
        <v>21</v>
      </c>
      <c r="E16" s="39"/>
      <c r="F16" s="134" t="s">
        <v>22</v>
      </c>
      <c r="G16" s="39"/>
      <c r="H16" s="39"/>
      <c r="I16" s="144" t="s">
        <v>23</v>
      </c>
      <c r="J16" s="149" t="str">
        <f>'Rekapitulace zakázky'!AN8</f>
        <v>21. 2. 2023</v>
      </c>
      <c r="K16" s="39"/>
      <c r="L16" s="147"/>
      <c r="S16" s="39"/>
      <c r="T16" s="39"/>
      <c r="U16" s="39"/>
      <c r="V16" s="39"/>
      <c r="W16" s="39"/>
      <c r="X16" s="39"/>
      <c r="Y16" s="39"/>
      <c r="Z16" s="39"/>
      <c r="AA16" s="39"/>
      <c r="AB16" s="39"/>
      <c r="AC16" s="39"/>
      <c r="AD16" s="39"/>
      <c r="AE16" s="39"/>
    </row>
    <row r="17" s="2" customFormat="1" ht="10.8" customHeight="1">
      <c r="A17" s="39"/>
      <c r="B17" s="45"/>
      <c r="C17" s="39"/>
      <c r="D17" s="39"/>
      <c r="E17" s="39"/>
      <c r="F17" s="39"/>
      <c r="G17" s="39"/>
      <c r="H17" s="39"/>
      <c r="I17" s="39"/>
      <c r="J17" s="39"/>
      <c r="K17" s="39"/>
      <c r="L17" s="147"/>
      <c r="S17" s="39"/>
      <c r="T17" s="39"/>
      <c r="U17" s="39"/>
      <c r="V17" s="39"/>
      <c r="W17" s="39"/>
      <c r="X17" s="39"/>
      <c r="Y17" s="39"/>
      <c r="Z17" s="39"/>
      <c r="AA17" s="39"/>
      <c r="AB17" s="39"/>
      <c r="AC17" s="39"/>
      <c r="AD17" s="39"/>
      <c r="AE17" s="39"/>
    </row>
    <row r="18" s="2" customFormat="1" ht="12" customHeight="1">
      <c r="A18" s="39"/>
      <c r="B18" s="45"/>
      <c r="C18" s="39"/>
      <c r="D18" s="144" t="s">
        <v>25</v>
      </c>
      <c r="E18" s="39"/>
      <c r="F18" s="39"/>
      <c r="G18" s="39"/>
      <c r="H18" s="39"/>
      <c r="I18" s="144" t="s">
        <v>26</v>
      </c>
      <c r="J18" s="134" t="s">
        <v>19</v>
      </c>
      <c r="K18" s="39"/>
      <c r="L18" s="147"/>
      <c r="S18" s="39"/>
      <c r="T18" s="39"/>
      <c r="U18" s="39"/>
      <c r="V18" s="39"/>
      <c r="W18" s="39"/>
      <c r="X18" s="39"/>
      <c r="Y18" s="39"/>
      <c r="Z18" s="39"/>
      <c r="AA18" s="39"/>
      <c r="AB18" s="39"/>
      <c r="AC18" s="39"/>
      <c r="AD18" s="39"/>
      <c r="AE18" s="39"/>
    </row>
    <row r="19" s="2" customFormat="1" ht="18" customHeight="1">
      <c r="A19" s="39"/>
      <c r="B19" s="45"/>
      <c r="C19" s="39"/>
      <c r="D19" s="39"/>
      <c r="E19" s="134" t="s">
        <v>27</v>
      </c>
      <c r="F19" s="39"/>
      <c r="G19" s="39"/>
      <c r="H19" s="39"/>
      <c r="I19" s="144" t="s">
        <v>28</v>
      </c>
      <c r="J19" s="134" t="s">
        <v>19</v>
      </c>
      <c r="K19" s="39"/>
      <c r="L19" s="147"/>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39"/>
      <c r="J20" s="39"/>
      <c r="K20" s="39"/>
      <c r="L20" s="147"/>
      <c r="S20" s="39"/>
      <c r="T20" s="39"/>
      <c r="U20" s="39"/>
      <c r="V20" s="39"/>
      <c r="W20" s="39"/>
      <c r="X20" s="39"/>
      <c r="Y20" s="39"/>
      <c r="Z20" s="39"/>
      <c r="AA20" s="39"/>
      <c r="AB20" s="39"/>
      <c r="AC20" s="39"/>
      <c r="AD20" s="39"/>
      <c r="AE20" s="39"/>
    </row>
    <row r="21" s="2" customFormat="1" ht="12" customHeight="1">
      <c r="A21" s="39"/>
      <c r="B21" s="45"/>
      <c r="C21" s="39"/>
      <c r="D21" s="144" t="s">
        <v>29</v>
      </c>
      <c r="E21" s="39"/>
      <c r="F21" s="39"/>
      <c r="G21" s="39"/>
      <c r="H21" s="39"/>
      <c r="I21" s="144" t="s">
        <v>26</v>
      </c>
      <c r="J21" s="34" t="str">
        <f>'Rekapitulace zakázky'!AN13</f>
        <v>Vyplň údaj</v>
      </c>
      <c r="K21" s="39"/>
      <c r="L21" s="147"/>
      <c r="S21" s="39"/>
      <c r="T21" s="39"/>
      <c r="U21" s="39"/>
      <c r="V21" s="39"/>
      <c r="W21" s="39"/>
      <c r="X21" s="39"/>
      <c r="Y21" s="39"/>
      <c r="Z21" s="39"/>
      <c r="AA21" s="39"/>
      <c r="AB21" s="39"/>
      <c r="AC21" s="39"/>
      <c r="AD21" s="39"/>
      <c r="AE21" s="39"/>
    </row>
    <row r="22" s="2" customFormat="1" ht="18" customHeight="1">
      <c r="A22" s="39"/>
      <c r="B22" s="45"/>
      <c r="C22" s="39"/>
      <c r="D22" s="39"/>
      <c r="E22" s="34" t="str">
        <f>'Rekapitulace zakázky'!E14</f>
        <v>Vyplň údaj</v>
      </c>
      <c r="F22" s="134"/>
      <c r="G22" s="134"/>
      <c r="H22" s="134"/>
      <c r="I22" s="144" t="s">
        <v>28</v>
      </c>
      <c r="J22" s="34" t="str">
        <f>'Rekapitulace zakázky'!AN14</f>
        <v>Vyplň údaj</v>
      </c>
      <c r="K22" s="39"/>
      <c r="L22" s="147"/>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39"/>
      <c r="J23" s="39"/>
      <c r="K23" s="39"/>
      <c r="L23" s="147"/>
      <c r="S23" s="39"/>
      <c r="T23" s="39"/>
      <c r="U23" s="39"/>
      <c r="V23" s="39"/>
      <c r="W23" s="39"/>
      <c r="X23" s="39"/>
      <c r="Y23" s="39"/>
      <c r="Z23" s="39"/>
      <c r="AA23" s="39"/>
      <c r="AB23" s="39"/>
      <c r="AC23" s="39"/>
      <c r="AD23" s="39"/>
      <c r="AE23" s="39"/>
    </row>
    <row r="24" s="2" customFormat="1" ht="12" customHeight="1">
      <c r="A24" s="39"/>
      <c r="B24" s="45"/>
      <c r="C24" s="39"/>
      <c r="D24" s="144" t="s">
        <v>31</v>
      </c>
      <c r="E24" s="39"/>
      <c r="F24" s="39"/>
      <c r="G24" s="39"/>
      <c r="H24" s="39"/>
      <c r="I24" s="144" t="s">
        <v>26</v>
      </c>
      <c r="J24" s="134" t="str">
        <f>IF('Rekapitulace zakázky'!AN16="","",'Rekapitulace zakázky'!AN16)</f>
        <v/>
      </c>
      <c r="K24" s="39"/>
      <c r="L24" s="147"/>
      <c r="S24" s="39"/>
      <c r="T24" s="39"/>
      <c r="U24" s="39"/>
      <c r="V24" s="39"/>
      <c r="W24" s="39"/>
      <c r="X24" s="39"/>
      <c r="Y24" s="39"/>
      <c r="Z24" s="39"/>
      <c r="AA24" s="39"/>
      <c r="AB24" s="39"/>
      <c r="AC24" s="39"/>
      <c r="AD24" s="39"/>
      <c r="AE24" s="39"/>
    </row>
    <row r="25" s="2" customFormat="1" ht="18" customHeight="1">
      <c r="A25" s="39"/>
      <c r="B25" s="45"/>
      <c r="C25" s="39"/>
      <c r="D25" s="39"/>
      <c r="E25" s="134" t="str">
        <f>IF('Rekapitulace zakázky'!E17="","",'Rekapitulace zakázky'!E17)</f>
        <v xml:space="preserve"> </v>
      </c>
      <c r="F25" s="39"/>
      <c r="G25" s="39"/>
      <c r="H25" s="39"/>
      <c r="I25" s="144" t="s">
        <v>28</v>
      </c>
      <c r="J25" s="134" t="str">
        <f>IF('Rekapitulace zakázky'!AN17="","",'Rekapitulace zakázky'!AN17)</f>
        <v/>
      </c>
      <c r="K25" s="39"/>
      <c r="L25" s="147"/>
      <c r="S25" s="39"/>
      <c r="T25" s="39"/>
      <c r="U25" s="39"/>
      <c r="V25" s="39"/>
      <c r="W25" s="39"/>
      <c r="X25" s="39"/>
      <c r="Y25" s="39"/>
      <c r="Z25" s="39"/>
      <c r="AA25" s="39"/>
      <c r="AB25" s="39"/>
      <c r="AC25" s="39"/>
      <c r="AD25" s="39"/>
      <c r="AE25" s="39"/>
    </row>
    <row r="26" s="2" customFormat="1" ht="6.96" customHeight="1">
      <c r="A26" s="39"/>
      <c r="B26" s="45"/>
      <c r="C26" s="39"/>
      <c r="D26" s="39"/>
      <c r="E26" s="39"/>
      <c r="F26" s="39"/>
      <c r="G26" s="39"/>
      <c r="H26" s="39"/>
      <c r="I26" s="39"/>
      <c r="J26" s="39"/>
      <c r="K26" s="39"/>
      <c r="L26" s="147"/>
      <c r="S26" s="39"/>
      <c r="T26" s="39"/>
      <c r="U26" s="39"/>
      <c r="V26" s="39"/>
      <c r="W26" s="39"/>
      <c r="X26" s="39"/>
      <c r="Y26" s="39"/>
      <c r="Z26" s="39"/>
      <c r="AA26" s="39"/>
      <c r="AB26" s="39"/>
      <c r="AC26" s="39"/>
      <c r="AD26" s="39"/>
      <c r="AE26" s="39"/>
    </row>
    <row r="27" s="2" customFormat="1" ht="12" customHeight="1">
      <c r="A27" s="39"/>
      <c r="B27" s="45"/>
      <c r="C27" s="39"/>
      <c r="D27" s="144" t="s">
        <v>33</v>
      </c>
      <c r="E27" s="39"/>
      <c r="F27" s="39"/>
      <c r="G27" s="39"/>
      <c r="H27" s="39"/>
      <c r="I27" s="144" t="s">
        <v>26</v>
      </c>
      <c r="J27" s="134" t="s">
        <v>19</v>
      </c>
      <c r="K27" s="39"/>
      <c r="L27" s="147"/>
      <c r="S27" s="39"/>
      <c r="T27" s="39"/>
      <c r="U27" s="39"/>
      <c r="V27" s="39"/>
      <c r="W27" s="39"/>
      <c r="X27" s="39"/>
      <c r="Y27" s="39"/>
      <c r="Z27" s="39"/>
      <c r="AA27" s="39"/>
      <c r="AB27" s="39"/>
      <c r="AC27" s="39"/>
      <c r="AD27" s="39"/>
      <c r="AE27" s="39"/>
    </row>
    <row r="28" s="2" customFormat="1" ht="18" customHeight="1">
      <c r="A28" s="39"/>
      <c r="B28" s="45"/>
      <c r="C28" s="39"/>
      <c r="D28" s="39"/>
      <c r="E28" s="134" t="s">
        <v>34</v>
      </c>
      <c r="F28" s="39"/>
      <c r="G28" s="39"/>
      <c r="H28" s="39"/>
      <c r="I28" s="144" t="s">
        <v>28</v>
      </c>
      <c r="J28" s="134" t="s">
        <v>19</v>
      </c>
      <c r="K28" s="39"/>
      <c r="L28" s="147"/>
      <c r="S28" s="39"/>
      <c r="T28" s="39"/>
      <c r="U28" s="39"/>
      <c r="V28" s="39"/>
      <c r="W28" s="39"/>
      <c r="X28" s="39"/>
      <c r="Y28" s="39"/>
      <c r="Z28" s="39"/>
      <c r="AA28" s="39"/>
      <c r="AB28" s="39"/>
      <c r="AC28" s="39"/>
      <c r="AD28" s="39"/>
      <c r="AE28" s="39"/>
    </row>
    <row r="29" s="2" customFormat="1" ht="6.96" customHeight="1">
      <c r="A29" s="39"/>
      <c r="B29" s="45"/>
      <c r="C29" s="39"/>
      <c r="D29" s="39"/>
      <c r="E29" s="39"/>
      <c r="F29" s="39"/>
      <c r="G29" s="39"/>
      <c r="H29" s="39"/>
      <c r="I29" s="39"/>
      <c r="J29" s="39"/>
      <c r="K29" s="39"/>
      <c r="L29" s="147"/>
      <c r="S29" s="39"/>
      <c r="T29" s="39"/>
      <c r="U29" s="39"/>
      <c r="V29" s="39"/>
      <c r="W29" s="39"/>
      <c r="X29" s="39"/>
      <c r="Y29" s="39"/>
      <c r="Z29" s="39"/>
      <c r="AA29" s="39"/>
      <c r="AB29" s="39"/>
      <c r="AC29" s="39"/>
      <c r="AD29" s="39"/>
      <c r="AE29" s="39"/>
    </row>
    <row r="30" s="2" customFormat="1" ht="12" customHeight="1">
      <c r="A30" s="39"/>
      <c r="B30" s="45"/>
      <c r="C30" s="39"/>
      <c r="D30" s="144" t="s">
        <v>35</v>
      </c>
      <c r="E30" s="39"/>
      <c r="F30" s="39"/>
      <c r="G30" s="39"/>
      <c r="H30" s="39"/>
      <c r="I30" s="39"/>
      <c r="J30" s="39"/>
      <c r="K30" s="39"/>
      <c r="L30" s="147"/>
      <c r="S30" s="39"/>
      <c r="T30" s="39"/>
      <c r="U30" s="39"/>
      <c r="V30" s="39"/>
      <c r="W30" s="39"/>
      <c r="X30" s="39"/>
      <c r="Y30" s="39"/>
      <c r="Z30" s="39"/>
      <c r="AA30" s="39"/>
      <c r="AB30" s="39"/>
      <c r="AC30" s="39"/>
      <c r="AD30" s="39"/>
      <c r="AE30" s="39"/>
    </row>
    <row r="31" s="8" customFormat="1" ht="16.5" customHeight="1">
      <c r="A31" s="150"/>
      <c r="B31" s="151"/>
      <c r="C31" s="150"/>
      <c r="D31" s="150"/>
      <c r="E31" s="152" t="s">
        <v>19</v>
      </c>
      <c r="F31" s="152"/>
      <c r="G31" s="152"/>
      <c r="H31" s="152"/>
      <c r="I31" s="150"/>
      <c r="J31" s="150"/>
      <c r="K31" s="150"/>
      <c r="L31" s="153"/>
      <c r="S31" s="150"/>
      <c r="T31" s="150"/>
      <c r="U31" s="150"/>
      <c r="V31" s="150"/>
      <c r="W31" s="150"/>
      <c r="X31" s="150"/>
      <c r="Y31" s="150"/>
      <c r="Z31" s="150"/>
      <c r="AA31" s="150"/>
      <c r="AB31" s="150"/>
      <c r="AC31" s="150"/>
      <c r="AD31" s="150"/>
      <c r="AE31" s="150"/>
    </row>
    <row r="32" s="2" customFormat="1" ht="6.96" customHeight="1">
      <c r="A32" s="39"/>
      <c r="B32" s="45"/>
      <c r="C32" s="39"/>
      <c r="D32" s="39"/>
      <c r="E32" s="39"/>
      <c r="F32" s="39"/>
      <c r="G32" s="39"/>
      <c r="H32" s="39"/>
      <c r="I32" s="39"/>
      <c r="J32" s="39"/>
      <c r="K32" s="39"/>
      <c r="L32" s="147"/>
      <c r="S32" s="39"/>
      <c r="T32" s="39"/>
      <c r="U32" s="39"/>
      <c r="V32" s="39"/>
      <c r="W32" s="39"/>
      <c r="X32" s="39"/>
      <c r="Y32" s="39"/>
      <c r="Z32" s="39"/>
      <c r="AA32" s="39"/>
      <c r="AB32" s="39"/>
      <c r="AC32" s="39"/>
      <c r="AD32" s="39"/>
      <c r="AE32" s="39"/>
    </row>
    <row r="33" s="2" customFormat="1" ht="6.96" customHeight="1">
      <c r="A33" s="39"/>
      <c r="B33" s="45"/>
      <c r="C33" s="39"/>
      <c r="D33" s="154"/>
      <c r="E33" s="154"/>
      <c r="F33" s="154"/>
      <c r="G33" s="154"/>
      <c r="H33" s="154"/>
      <c r="I33" s="154"/>
      <c r="J33" s="154"/>
      <c r="K33" s="154"/>
      <c r="L33" s="147"/>
      <c r="S33" s="39"/>
      <c r="T33" s="39"/>
      <c r="U33" s="39"/>
      <c r="V33" s="39"/>
      <c r="W33" s="39"/>
      <c r="X33" s="39"/>
      <c r="Y33" s="39"/>
      <c r="Z33" s="39"/>
      <c r="AA33" s="39"/>
      <c r="AB33" s="39"/>
      <c r="AC33" s="39"/>
      <c r="AD33" s="39"/>
      <c r="AE33" s="39"/>
    </row>
    <row r="34" s="2" customFormat="1" ht="25.44" customHeight="1">
      <c r="A34" s="39"/>
      <c r="B34" s="45"/>
      <c r="C34" s="39"/>
      <c r="D34" s="155" t="s">
        <v>37</v>
      </c>
      <c r="E34" s="39"/>
      <c r="F34" s="39"/>
      <c r="G34" s="39"/>
      <c r="H34" s="39"/>
      <c r="I34" s="39"/>
      <c r="J34" s="156">
        <f>ROUND(J91, 2)</f>
        <v>0</v>
      </c>
      <c r="K34" s="39"/>
      <c r="L34" s="147"/>
      <c r="S34" s="39"/>
      <c r="T34" s="39"/>
      <c r="U34" s="39"/>
      <c r="V34" s="39"/>
      <c r="W34" s="39"/>
      <c r="X34" s="39"/>
      <c r="Y34" s="39"/>
      <c r="Z34" s="39"/>
      <c r="AA34" s="39"/>
      <c r="AB34" s="39"/>
      <c r="AC34" s="39"/>
      <c r="AD34" s="39"/>
      <c r="AE34" s="39"/>
    </row>
    <row r="35" s="2" customFormat="1" ht="6.96" customHeight="1">
      <c r="A35" s="39"/>
      <c r="B35" s="45"/>
      <c r="C35" s="39"/>
      <c r="D35" s="154"/>
      <c r="E35" s="154"/>
      <c r="F35" s="154"/>
      <c r="G35" s="154"/>
      <c r="H35" s="154"/>
      <c r="I35" s="154"/>
      <c r="J35" s="154"/>
      <c r="K35" s="154"/>
      <c r="L35" s="147"/>
      <c r="S35" s="39"/>
      <c r="T35" s="39"/>
      <c r="U35" s="39"/>
      <c r="V35" s="39"/>
      <c r="W35" s="39"/>
      <c r="X35" s="39"/>
      <c r="Y35" s="39"/>
      <c r="Z35" s="39"/>
      <c r="AA35" s="39"/>
      <c r="AB35" s="39"/>
      <c r="AC35" s="39"/>
      <c r="AD35" s="39"/>
      <c r="AE35" s="39"/>
    </row>
    <row r="36" s="2" customFormat="1" ht="14.4" customHeight="1">
      <c r="A36" s="39"/>
      <c r="B36" s="45"/>
      <c r="C36" s="39"/>
      <c r="D36" s="39"/>
      <c r="E36" s="39"/>
      <c r="F36" s="157" t="s">
        <v>39</v>
      </c>
      <c r="G36" s="39"/>
      <c r="H36" s="39"/>
      <c r="I36" s="157" t="s">
        <v>38</v>
      </c>
      <c r="J36" s="157" t="s">
        <v>40</v>
      </c>
      <c r="K36" s="39"/>
      <c r="L36" s="147"/>
      <c r="S36" s="39"/>
      <c r="T36" s="39"/>
      <c r="U36" s="39"/>
      <c r="V36" s="39"/>
      <c r="W36" s="39"/>
      <c r="X36" s="39"/>
      <c r="Y36" s="39"/>
      <c r="Z36" s="39"/>
      <c r="AA36" s="39"/>
      <c r="AB36" s="39"/>
      <c r="AC36" s="39"/>
      <c r="AD36" s="39"/>
      <c r="AE36" s="39"/>
    </row>
    <row r="37" s="2" customFormat="1" ht="14.4" customHeight="1">
      <c r="A37" s="39"/>
      <c r="B37" s="45"/>
      <c r="C37" s="39"/>
      <c r="D37" s="146" t="s">
        <v>41</v>
      </c>
      <c r="E37" s="144" t="s">
        <v>42</v>
      </c>
      <c r="F37" s="158">
        <f>ROUND((SUM(BE91:BE120)),  2)</f>
        <v>0</v>
      </c>
      <c r="G37" s="39"/>
      <c r="H37" s="39"/>
      <c r="I37" s="159">
        <v>0.20999999999999999</v>
      </c>
      <c r="J37" s="158">
        <f>ROUND(((SUM(BE91:BE120))*I37),  2)</f>
        <v>0</v>
      </c>
      <c r="K37" s="39"/>
      <c r="L37" s="147"/>
      <c r="S37" s="39"/>
      <c r="T37" s="39"/>
      <c r="U37" s="39"/>
      <c r="V37" s="39"/>
      <c r="W37" s="39"/>
      <c r="X37" s="39"/>
      <c r="Y37" s="39"/>
      <c r="Z37" s="39"/>
      <c r="AA37" s="39"/>
      <c r="AB37" s="39"/>
      <c r="AC37" s="39"/>
      <c r="AD37" s="39"/>
      <c r="AE37" s="39"/>
    </row>
    <row r="38" s="2" customFormat="1" ht="14.4" customHeight="1">
      <c r="A38" s="39"/>
      <c r="B38" s="45"/>
      <c r="C38" s="39"/>
      <c r="D38" s="39"/>
      <c r="E38" s="144" t="s">
        <v>43</v>
      </c>
      <c r="F38" s="158">
        <f>ROUND((SUM(BF91:BF120)),  2)</f>
        <v>0</v>
      </c>
      <c r="G38" s="39"/>
      <c r="H38" s="39"/>
      <c r="I38" s="159">
        <v>0.14999999999999999</v>
      </c>
      <c r="J38" s="158">
        <f>ROUND(((SUM(BF91:BF120))*I38),  2)</f>
        <v>0</v>
      </c>
      <c r="K38" s="39"/>
      <c r="L38" s="147"/>
      <c r="S38" s="39"/>
      <c r="T38" s="39"/>
      <c r="U38" s="39"/>
      <c r="V38" s="39"/>
      <c r="W38" s="39"/>
      <c r="X38" s="39"/>
      <c r="Y38" s="39"/>
      <c r="Z38" s="39"/>
      <c r="AA38" s="39"/>
      <c r="AB38" s="39"/>
      <c r="AC38" s="39"/>
      <c r="AD38" s="39"/>
      <c r="AE38" s="39"/>
    </row>
    <row r="39" hidden="1" s="2" customFormat="1" ht="14.4" customHeight="1">
      <c r="A39" s="39"/>
      <c r="B39" s="45"/>
      <c r="C39" s="39"/>
      <c r="D39" s="39"/>
      <c r="E39" s="144" t="s">
        <v>44</v>
      </c>
      <c r="F39" s="158">
        <f>ROUND((SUM(BG91:BG120)),  2)</f>
        <v>0</v>
      </c>
      <c r="G39" s="39"/>
      <c r="H39" s="39"/>
      <c r="I39" s="159">
        <v>0.20999999999999999</v>
      </c>
      <c r="J39" s="158">
        <f>0</f>
        <v>0</v>
      </c>
      <c r="K39" s="39"/>
      <c r="L39" s="147"/>
      <c r="S39" s="39"/>
      <c r="T39" s="39"/>
      <c r="U39" s="39"/>
      <c r="V39" s="39"/>
      <c r="W39" s="39"/>
      <c r="X39" s="39"/>
      <c r="Y39" s="39"/>
      <c r="Z39" s="39"/>
      <c r="AA39" s="39"/>
      <c r="AB39" s="39"/>
      <c r="AC39" s="39"/>
      <c r="AD39" s="39"/>
      <c r="AE39" s="39"/>
    </row>
    <row r="40" hidden="1" s="2" customFormat="1" ht="14.4" customHeight="1">
      <c r="A40" s="39"/>
      <c r="B40" s="45"/>
      <c r="C40" s="39"/>
      <c r="D40" s="39"/>
      <c r="E40" s="144" t="s">
        <v>45</v>
      </c>
      <c r="F40" s="158">
        <f>ROUND((SUM(BH91:BH120)),  2)</f>
        <v>0</v>
      </c>
      <c r="G40" s="39"/>
      <c r="H40" s="39"/>
      <c r="I40" s="159">
        <v>0.14999999999999999</v>
      </c>
      <c r="J40" s="158">
        <f>0</f>
        <v>0</v>
      </c>
      <c r="K40" s="39"/>
      <c r="L40" s="147"/>
      <c r="S40" s="39"/>
      <c r="T40" s="39"/>
      <c r="U40" s="39"/>
      <c r="V40" s="39"/>
      <c r="W40" s="39"/>
      <c r="X40" s="39"/>
      <c r="Y40" s="39"/>
      <c r="Z40" s="39"/>
      <c r="AA40" s="39"/>
      <c r="AB40" s="39"/>
      <c r="AC40" s="39"/>
      <c r="AD40" s="39"/>
      <c r="AE40" s="39"/>
    </row>
    <row r="41" hidden="1" s="2" customFormat="1" ht="14.4" customHeight="1">
      <c r="A41" s="39"/>
      <c r="B41" s="45"/>
      <c r="C41" s="39"/>
      <c r="D41" s="39"/>
      <c r="E41" s="144" t="s">
        <v>46</v>
      </c>
      <c r="F41" s="158">
        <f>ROUND((SUM(BI91:BI120)),  2)</f>
        <v>0</v>
      </c>
      <c r="G41" s="39"/>
      <c r="H41" s="39"/>
      <c r="I41" s="159">
        <v>0</v>
      </c>
      <c r="J41" s="158">
        <f>0</f>
        <v>0</v>
      </c>
      <c r="K41" s="39"/>
      <c r="L41" s="147"/>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147"/>
      <c r="S42" s="39"/>
      <c r="T42" s="39"/>
      <c r="U42" s="39"/>
      <c r="V42" s="39"/>
      <c r="W42" s="39"/>
      <c r="X42" s="39"/>
      <c r="Y42" s="39"/>
      <c r="Z42" s="39"/>
      <c r="AA42" s="39"/>
      <c r="AB42" s="39"/>
      <c r="AC42" s="39"/>
      <c r="AD42" s="39"/>
      <c r="AE42" s="39"/>
    </row>
    <row r="43" s="2" customFormat="1" ht="25.44" customHeight="1">
      <c r="A43" s="39"/>
      <c r="B43" s="45"/>
      <c r="C43" s="160"/>
      <c r="D43" s="161" t="s">
        <v>47</v>
      </c>
      <c r="E43" s="162"/>
      <c r="F43" s="162"/>
      <c r="G43" s="163" t="s">
        <v>48</v>
      </c>
      <c r="H43" s="164" t="s">
        <v>49</v>
      </c>
      <c r="I43" s="162"/>
      <c r="J43" s="165">
        <f>SUM(J34:J41)</f>
        <v>0</v>
      </c>
      <c r="K43" s="166"/>
      <c r="L43" s="147"/>
      <c r="S43" s="39"/>
      <c r="T43" s="39"/>
      <c r="U43" s="39"/>
      <c r="V43" s="39"/>
      <c r="W43" s="39"/>
      <c r="X43" s="39"/>
      <c r="Y43" s="39"/>
      <c r="Z43" s="39"/>
      <c r="AA43" s="39"/>
      <c r="AB43" s="39"/>
      <c r="AC43" s="39"/>
      <c r="AD43" s="39"/>
      <c r="AE43" s="39"/>
    </row>
    <row r="44" s="2" customFormat="1" ht="14.4" customHeight="1">
      <c r="A44" s="39"/>
      <c r="B44" s="167"/>
      <c r="C44" s="168"/>
      <c r="D44" s="168"/>
      <c r="E44" s="168"/>
      <c r="F44" s="168"/>
      <c r="G44" s="168"/>
      <c r="H44" s="168"/>
      <c r="I44" s="168"/>
      <c r="J44" s="168"/>
      <c r="K44" s="168"/>
      <c r="L44" s="147"/>
      <c r="S44" s="39"/>
      <c r="T44" s="39"/>
      <c r="U44" s="39"/>
      <c r="V44" s="39"/>
      <c r="W44" s="39"/>
      <c r="X44" s="39"/>
      <c r="Y44" s="39"/>
      <c r="Z44" s="39"/>
      <c r="AA44" s="39"/>
      <c r="AB44" s="39"/>
      <c r="AC44" s="39"/>
      <c r="AD44" s="39"/>
      <c r="AE44" s="39"/>
    </row>
    <row r="48" s="2" customFormat="1" ht="6.96" customHeight="1">
      <c r="A48" s="39"/>
      <c r="B48" s="169"/>
      <c r="C48" s="170"/>
      <c r="D48" s="170"/>
      <c r="E48" s="170"/>
      <c r="F48" s="170"/>
      <c r="G48" s="170"/>
      <c r="H48" s="170"/>
      <c r="I48" s="170"/>
      <c r="J48" s="170"/>
      <c r="K48" s="170"/>
      <c r="L48" s="147"/>
      <c r="S48" s="39"/>
      <c r="T48" s="39"/>
      <c r="U48" s="39"/>
      <c r="V48" s="39"/>
      <c r="W48" s="39"/>
      <c r="X48" s="39"/>
      <c r="Y48" s="39"/>
      <c r="Z48" s="39"/>
      <c r="AA48" s="39"/>
      <c r="AB48" s="39"/>
      <c r="AC48" s="39"/>
      <c r="AD48" s="39"/>
      <c r="AE48" s="39"/>
    </row>
    <row r="49" s="2" customFormat="1" ht="24.96" customHeight="1">
      <c r="A49" s="39"/>
      <c r="B49" s="40"/>
      <c r="C49" s="24" t="s">
        <v>154</v>
      </c>
      <c r="D49" s="41"/>
      <c r="E49" s="41"/>
      <c r="F49" s="41"/>
      <c r="G49" s="41"/>
      <c r="H49" s="41"/>
      <c r="I49" s="41"/>
      <c r="J49" s="41"/>
      <c r="K49" s="41"/>
      <c r="L49" s="147"/>
      <c r="S49" s="39"/>
      <c r="T49" s="39"/>
      <c r="U49" s="39"/>
      <c r="V49" s="39"/>
      <c r="W49" s="39"/>
      <c r="X49" s="39"/>
      <c r="Y49" s="39"/>
      <c r="Z49" s="39"/>
      <c r="AA49" s="39"/>
      <c r="AB49" s="39"/>
      <c r="AC49" s="39"/>
      <c r="AD49" s="39"/>
      <c r="AE49" s="39"/>
    </row>
    <row r="50" s="2" customFormat="1" ht="6.96" customHeight="1">
      <c r="A50" s="39"/>
      <c r="B50" s="40"/>
      <c r="C50" s="41"/>
      <c r="D50" s="41"/>
      <c r="E50" s="41"/>
      <c r="F50" s="41"/>
      <c r="G50" s="41"/>
      <c r="H50" s="41"/>
      <c r="I50" s="41"/>
      <c r="J50" s="41"/>
      <c r="K50" s="41"/>
      <c r="L50" s="147"/>
      <c r="S50" s="39"/>
      <c r="T50" s="39"/>
      <c r="U50" s="39"/>
      <c r="V50" s="39"/>
      <c r="W50" s="39"/>
      <c r="X50" s="39"/>
      <c r="Y50" s="39"/>
      <c r="Z50" s="39"/>
      <c r="AA50" s="39"/>
      <c r="AB50" s="39"/>
      <c r="AC50" s="39"/>
      <c r="AD50" s="39"/>
      <c r="AE50" s="39"/>
    </row>
    <row r="51" s="2" customFormat="1" ht="12" customHeight="1">
      <c r="A51" s="39"/>
      <c r="B51" s="40"/>
      <c r="C51" s="33" t="s">
        <v>16</v>
      </c>
      <c r="D51" s="41"/>
      <c r="E51" s="41"/>
      <c r="F51" s="41"/>
      <c r="G51" s="41"/>
      <c r="H51" s="41"/>
      <c r="I51" s="41"/>
      <c r="J51" s="41"/>
      <c r="K51" s="41"/>
      <c r="L51" s="147"/>
      <c r="S51" s="39"/>
      <c r="T51" s="39"/>
      <c r="U51" s="39"/>
      <c r="V51" s="39"/>
      <c r="W51" s="39"/>
      <c r="X51" s="39"/>
      <c r="Y51" s="39"/>
      <c r="Z51" s="39"/>
      <c r="AA51" s="39"/>
      <c r="AB51" s="39"/>
      <c r="AC51" s="39"/>
      <c r="AD51" s="39"/>
      <c r="AE51" s="39"/>
    </row>
    <row r="52" s="2" customFormat="1" ht="16.5" customHeight="1">
      <c r="A52" s="39"/>
      <c r="B52" s="40"/>
      <c r="C52" s="41"/>
      <c r="D52" s="41"/>
      <c r="E52" s="171" t="str">
        <f>E7</f>
        <v>Oprava geometrických parametrů koleje 2023 u ST Ústí nad Labem</v>
      </c>
      <c r="F52" s="33"/>
      <c r="G52" s="33"/>
      <c r="H52" s="33"/>
      <c r="I52" s="41"/>
      <c r="J52" s="41"/>
      <c r="K52" s="41"/>
      <c r="L52" s="147"/>
      <c r="S52" s="39"/>
      <c r="T52" s="39"/>
      <c r="U52" s="39"/>
      <c r="V52" s="39"/>
      <c r="W52" s="39"/>
      <c r="X52" s="39"/>
      <c r="Y52" s="39"/>
      <c r="Z52" s="39"/>
      <c r="AA52" s="39"/>
      <c r="AB52" s="39"/>
      <c r="AC52" s="39"/>
      <c r="AD52" s="39"/>
      <c r="AE52" s="39"/>
    </row>
    <row r="53" s="1" customFormat="1" ht="12" customHeight="1">
      <c r="B53" s="22"/>
      <c r="C53" s="33" t="s">
        <v>148</v>
      </c>
      <c r="D53" s="23"/>
      <c r="E53" s="23"/>
      <c r="F53" s="23"/>
      <c r="G53" s="23"/>
      <c r="H53" s="23"/>
      <c r="I53" s="23"/>
      <c r="J53" s="23"/>
      <c r="K53" s="23"/>
      <c r="L53" s="21"/>
    </row>
    <row r="54" s="1" customFormat="1" ht="16.5" customHeight="1">
      <c r="B54" s="22"/>
      <c r="C54" s="23"/>
      <c r="D54" s="23"/>
      <c r="E54" s="171" t="s">
        <v>149</v>
      </c>
      <c r="F54" s="23"/>
      <c r="G54" s="23"/>
      <c r="H54" s="23"/>
      <c r="I54" s="23"/>
      <c r="J54" s="23"/>
      <c r="K54" s="23"/>
      <c r="L54" s="21"/>
    </row>
    <row r="55" s="1" customFormat="1" ht="12" customHeight="1">
      <c r="B55" s="22"/>
      <c r="C55" s="33" t="s">
        <v>150</v>
      </c>
      <c r="D55" s="23"/>
      <c r="E55" s="23"/>
      <c r="F55" s="23"/>
      <c r="G55" s="23"/>
      <c r="H55" s="23"/>
      <c r="I55" s="23"/>
      <c r="J55" s="23"/>
      <c r="K55" s="23"/>
      <c r="L55" s="21"/>
    </row>
    <row r="56" s="2" customFormat="1" ht="16.5" customHeight="1">
      <c r="A56" s="39"/>
      <c r="B56" s="40"/>
      <c r="C56" s="41"/>
      <c r="D56" s="41"/>
      <c r="E56" s="172" t="s">
        <v>151</v>
      </c>
      <c r="F56" s="41"/>
      <c r="G56" s="41"/>
      <c r="H56" s="41"/>
      <c r="I56" s="41"/>
      <c r="J56" s="41"/>
      <c r="K56" s="41"/>
      <c r="L56" s="147"/>
      <c r="S56" s="39"/>
      <c r="T56" s="39"/>
      <c r="U56" s="39"/>
      <c r="V56" s="39"/>
      <c r="W56" s="39"/>
      <c r="X56" s="39"/>
      <c r="Y56" s="39"/>
      <c r="Z56" s="39"/>
      <c r="AA56" s="39"/>
      <c r="AB56" s="39"/>
      <c r="AC56" s="39"/>
      <c r="AD56" s="39"/>
      <c r="AE56" s="39"/>
    </row>
    <row r="57" s="2" customFormat="1" ht="12" customHeight="1">
      <c r="A57" s="39"/>
      <c r="B57" s="40"/>
      <c r="C57" s="33" t="s">
        <v>152</v>
      </c>
      <c r="D57" s="41"/>
      <c r="E57" s="41"/>
      <c r="F57" s="41"/>
      <c r="G57" s="41"/>
      <c r="H57" s="41"/>
      <c r="I57" s="41"/>
      <c r="J57" s="41"/>
      <c r="K57" s="41"/>
      <c r="L57" s="147"/>
      <c r="S57" s="39"/>
      <c r="T57" s="39"/>
      <c r="U57" s="39"/>
      <c r="V57" s="39"/>
      <c r="W57" s="39"/>
      <c r="X57" s="39"/>
      <c r="Y57" s="39"/>
      <c r="Z57" s="39"/>
      <c r="AA57" s="39"/>
      <c r="AB57" s="39"/>
      <c r="AC57" s="39"/>
      <c r="AD57" s="39"/>
      <c r="AE57" s="39"/>
    </row>
    <row r="58" s="2" customFormat="1" ht="16.5" customHeight="1">
      <c r="A58" s="39"/>
      <c r="B58" s="40"/>
      <c r="C58" s="41"/>
      <c r="D58" s="41"/>
      <c r="E58" s="70" t="str">
        <f>E13</f>
        <v>07 - SO 07 - PS Ústí n. L.</v>
      </c>
      <c r="F58" s="41"/>
      <c r="G58" s="41"/>
      <c r="H58" s="41"/>
      <c r="I58" s="41"/>
      <c r="J58" s="41"/>
      <c r="K58" s="41"/>
      <c r="L58" s="147"/>
      <c r="S58" s="39"/>
      <c r="T58" s="39"/>
      <c r="U58" s="39"/>
      <c r="V58" s="39"/>
      <c r="W58" s="39"/>
      <c r="X58" s="39"/>
      <c r="Y58" s="39"/>
      <c r="Z58" s="39"/>
      <c r="AA58" s="39"/>
      <c r="AB58" s="39"/>
      <c r="AC58" s="39"/>
      <c r="AD58" s="39"/>
      <c r="AE58" s="39"/>
    </row>
    <row r="59" s="2" customFormat="1" ht="6.96" customHeight="1">
      <c r="A59" s="39"/>
      <c r="B59" s="40"/>
      <c r="C59" s="41"/>
      <c r="D59" s="41"/>
      <c r="E59" s="41"/>
      <c r="F59" s="41"/>
      <c r="G59" s="41"/>
      <c r="H59" s="41"/>
      <c r="I59" s="41"/>
      <c r="J59" s="41"/>
      <c r="K59" s="41"/>
      <c r="L59" s="147"/>
      <c r="S59" s="39"/>
      <c r="T59" s="39"/>
      <c r="U59" s="39"/>
      <c r="V59" s="39"/>
      <c r="W59" s="39"/>
      <c r="X59" s="39"/>
      <c r="Y59" s="39"/>
      <c r="Z59" s="39"/>
      <c r="AA59" s="39"/>
      <c r="AB59" s="39"/>
      <c r="AC59" s="39"/>
      <c r="AD59" s="39"/>
      <c r="AE59" s="39"/>
    </row>
    <row r="60" s="2" customFormat="1" ht="12" customHeight="1">
      <c r="A60" s="39"/>
      <c r="B60" s="40"/>
      <c r="C60" s="33" t="s">
        <v>21</v>
      </c>
      <c r="D60" s="41"/>
      <c r="E60" s="41"/>
      <c r="F60" s="28" t="str">
        <f>F16</f>
        <v xml:space="preserve"> </v>
      </c>
      <c r="G60" s="41"/>
      <c r="H60" s="41"/>
      <c r="I60" s="33" t="s">
        <v>23</v>
      </c>
      <c r="J60" s="73" t="str">
        <f>IF(J16="","",J16)</f>
        <v>21. 2. 2023</v>
      </c>
      <c r="K60" s="41"/>
      <c r="L60" s="147"/>
      <c r="S60" s="39"/>
      <c r="T60" s="39"/>
      <c r="U60" s="39"/>
      <c r="V60" s="39"/>
      <c r="W60" s="39"/>
      <c r="X60" s="39"/>
      <c r="Y60" s="39"/>
      <c r="Z60" s="39"/>
      <c r="AA60" s="39"/>
      <c r="AB60" s="39"/>
      <c r="AC60" s="39"/>
      <c r="AD60" s="39"/>
      <c r="AE60" s="39"/>
    </row>
    <row r="61" s="2" customFormat="1" ht="6.96" customHeight="1">
      <c r="A61" s="39"/>
      <c r="B61" s="40"/>
      <c r="C61" s="41"/>
      <c r="D61" s="41"/>
      <c r="E61" s="41"/>
      <c r="F61" s="41"/>
      <c r="G61" s="41"/>
      <c r="H61" s="41"/>
      <c r="I61" s="41"/>
      <c r="J61" s="41"/>
      <c r="K61" s="41"/>
      <c r="L61" s="147"/>
      <c r="S61" s="39"/>
      <c r="T61" s="39"/>
      <c r="U61" s="39"/>
      <c r="V61" s="39"/>
      <c r="W61" s="39"/>
      <c r="X61" s="39"/>
      <c r="Y61" s="39"/>
      <c r="Z61" s="39"/>
      <c r="AA61" s="39"/>
      <c r="AB61" s="39"/>
      <c r="AC61" s="39"/>
      <c r="AD61" s="39"/>
      <c r="AE61" s="39"/>
    </row>
    <row r="62" s="2" customFormat="1" ht="15.15" customHeight="1">
      <c r="A62" s="39"/>
      <c r="B62" s="40"/>
      <c r="C62" s="33" t="s">
        <v>25</v>
      </c>
      <c r="D62" s="41"/>
      <c r="E62" s="41"/>
      <c r="F62" s="28" t="str">
        <f>E19</f>
        <v>OŘ Ústí nad Labem</v>
      </c>
      <c r="G62" s="41"/>
      <c r="H62" s="41"/>
      <c r="I62" s="33" t="s">
        <v>31</v>
      </c>
      <c r="J62" s="37" t="str">
        <f>E25</f>
        <v xml:space="preserve"> </v>
      </c>
      <c r="K62" s="41"/>
      <c r="L62" s="147"/>
      <c r="S62" s="39"/>
      <c r="T62" s="39"/>
      <c r="U62" s="39"/>
      <c r="V62" s="39"/>
      <c r="W62" s="39"/>
      <c r="X62" s="39"/>
      <c r="Y62" s="39"/>
      <c r="Z62" s="39"/>
      <c r="AA62" s="39"/>
      <c r="AB62" s="39"/>
      <c r="AC62" s="39"/>
      <c r="AD62" s="39"/>
      <c r="AE62" s="39"/>
    </row>
    <row r="63" s="2" customFormat="1" ht="15.15" customHeight="1">
      <c r="A63" s="39"/>
      <c r="B63" s="40"/>
      <c r="C63" s="33" t="s">
        <v>29</v>
      </c>
      <c r="D63" s="41"/>
      <c r="E63" s="41"/>
      <c r="F63" s="28" t="str">
        <f>IF(E22="","",E22)</f>
        <v>Vyplň údaj</v>
      </c>
      <c r="G63" s="41"/>
      <c r="H63" s="41"/>
      <c r="I63" s="33" t="s">
        <v>33</v>
      </c>
      <c r="J63" s="37" t="str">
        <f>E28</f>
        <v>Tomáš Šrédl</v>
      </c>
      <c r="K63" s="41"/>
      <c r="L63" s="147"/>
      <c r="S63" s="39"/>
      <c r="T63" s="39"/>
      <c r="U63" s="39"/>
      <c r="V63" s="39"/>
      <c r="W63" s="39"/>
      <c r="X63" s="39"/>
      <c r="Y63" s="39"/>
      <c r="Z63" s="39"/>
      <c r="AA63" s="39"/>
      <c r="AB63" s="39"/>
      <c r="AC63" s="39"/>
      <c r="AD63" s="39"/>
      <c r="AE63" s="39"/>
    </row>
    <row r="64" s="2" customFormat="1" ht="10.32" customHeight="1">
      <c r="A64" s="39"/>
      <c r="B64" s="40"/>
      <c r="C64" s="41"/>
      <c r="D64" s="41"/>
      <c r="E64" s="41"/>
      <c r="F64" s="41"/>
      <c r="G64" s="41"/>
      <c r="H64" s="41"/>
      <c r="I64" s="41"/>
      <c r="J64" s="41"/>
      <c r="K64" s="41"/>
      <c r="L64" s="147"/>
      <c r="S64" s="39"/>
      <c r="T64" s="39"/>
      <c r="U64" s="39"/>
      <c r="V64" s="39"/>
      <c r="W64" s="39"/>
      <c r="X64" s="39"/>
      <c r="Y64" s="39"/>
      <c r="Z64" s="39"/>
      <c r="AA64" s="39"/>
      <c r="AB64" s="39"/>
      <c r="AC64" s="39"/>
      <c r="AD64" s="39"/>
      <c r="AE64" s="39"/>
    </row>
    <row r="65" s="2" customFormat="1" ht="29.28" customHeight="1">
      <c r="A65" s="39"/>
      <c r="B65" s="40"/>
      <c r="C65" s="173" t="s">
        <v>155</v>
      </c>
      <c r="D65" s="174"/>
      <c r="E65" s="174"/>
      <c r="F65" s="174"/>
      <c r="G65" s="174"/>
      <c r="H65" s="174"/>
      <c r="I65" s="174"/>
      <c r="J65" s="175" t="s">
        <v>156</v>
      </c>
      <c r="K65" s="174"/>
      <c r="L65" s="147"/>
      <c r="S65" s="39"/>
      <c r="T65" s="39"/>
      <c r="U65" s="39"/>
      <c r="V65" s="39"/>
      <c r="W65" s="39"/>
      <c r="X65" s="39"/>
      <c r="Y65" s="39"/>
      <c r="Z65" s="39"/>
      <c r="AA65" s="39"/>
      <c r="AB65" s="39"/>
      <c r="AC65" s="39"/>
      <c r="AD65" s="39"/>
      <c r="AE65" s="39"/>
    </row>
    <row r="66" s="2" customFormat="1" ht="10.32" customHeight="1">
      <c r="A66" s="39"/>
      <c r="B66" s="40"/>
      <c r="C66" s="41"/>
      <c r="D66" s="41"/>
      <c r="E66" s="41"/>
      <c r="F66" s="41"/>
      <c r="G66" s="41"/>
      <c r="H66" s="41"/>
      <c r="I66" s="41"/>
      <c r="J66" s="41"/>
      <c r="K66" s="41"/>
      <c r="L66" s="147"/>
      <c r="S66" s="39"/>
      <c r="T66" s="39"/>
      <c r="U66" s="39"/>
      <c r="V66" s="39"/>
      <c r="W66" s="39"/>
      <c r="X66" s="39"/>
      <c r="Y66" s="39"/>
      <c r="Z66" s="39"/>
      <c r="AA66" s="39"/>
      <c r="AB66" s="39"/>
      <c r="AC66" s="39"/>
      <c r="AD66" s="39"/>
      <c r="AE66" s="39"/>
    </row>
    <row r="67" s="2" customFormat="1" ht="22.8" customHeight="1">
      <c r="A67" s="39"/>
      <c r="B67" s="40"/>
      <c r="C67" s="176" t="s">
        <v>69</v>
      </c>
      <c r="D67" s="41"/>
      <c r="E67" s="41"/>
      <c r="F67" s="41"/>
      <c r="G67" s="41"/>
      <c r="H67" s="41"/>
      <c r="I67" s="41"/>
      <c r="J67" s="103">
        <f>J91</f>
        <v>0</v>
      </c>
      <c r="K67" s="41"/>
      <c r="L67" s="147"/>
      <c r="S67" s="39"/>
      <c r="T67" s="39"/>
      <c r="U67" s="39"/>
      <c r="V67" s="39"/>
      <c r="W67" s="39"/>
      <c r="X67" s="39"/>
      <c r="Y67" s="39"/>
      <c r="Z67" s="39"/>
      <c r="AA67" s="39"/>
      <c r="AB67" s="39"/>
      <c r="AC67" s="39"/>
      <c r="AD67" s="39"/>
      <c r="AE67" s="39"/>
      <c r="AU67" s="18" t="s">
        <v>157</v>
      </c>
    </row>
    <row r="68" s="2" customFormat="1" ht="21.84" customHeight="1">
      <c r="A68" s="39"/>
      <c r="B68" s="40"/>
      <c r="C68" s="41"/>
      <c r="D68" s="41"/>
      <c r="E68" s="41"/>
      <c r="F68" s="41"/>
      <c r="G68" s="41"/>
      <c r="H68" s="41"/>
      <c r="I68" s="41"/>
      <c r="J68" s="41"/>
      <c r="K68" s="41"/>
      <c r="L68" s="147"/>
      <c r="S68" s="39"/>
      <c r="T68" s="39"/>
      <c r="U68" s="39"/>
      <c r="V68" s="39"/>
      <c r="W68" s="39"/>
      <c r="X68" s="39"/>
      <c r="Y68" s="39"/>
      <c r="Z68" s="39"/>
      <c r="AA68" s="39"/>
      <c r="AB68" s="39"/>
      <c r="AC68" s="39"/>
      <c r="AD68" s="39"/>
      <c r="AE68" s="39"/>
    </row>
    <row r="69" s="2" customFormat="1" ht="6.96" customHeight="1">
      <c r="A69" s="39"/>
      <c r="B69" s="60"/>
      <c r="C69" s="61"/>
      <c r="D69" s="61"/>
      <c r="E69" s="61"/>
      <c r="F69" s="61"/>
      <c r="G69" s="61"/>
      <c r="H69" s="61"/>
      <c r="I69" s="61"/>
      <c r="J69" s="61"/>
      <c r="K69" s="61"/>
      <c r="L69" s="147"/>
      <c r="S69" s="39"/>
      <c r="T69" s="39"/>
      <c r="U69" s="39"/>
      <c r="V69" s="39"/>
      <c r="W69" s="39"/>
      <c r="X69" s="39"/>
      <c r="Y69" s="39"/>
      <c r="Z69" s="39"/>
      <c r="AA69" s="39"/>
      <c r="AB69" s="39"/>
      <c r="AC69" s="39"/>
      <c r="AD69" s="39"/>
      <c r="AE69" s="39"/>
    </row>
    <row r="73" s="2" customFormat="1" ht="6.96" customHeight="1">
      <c r="A73" s="39"/>
      <c r="B73" s="62"/>
      <c r="C73" s="63"/>
      <c r="D73" s="63"/>
      <c r="E73" s="63"/>
      <c r="F73" s="63"/>
      <c r="G73" s="63"/>
      <c r="H73" s="63"/>
      <c r="I73" s="63"/>
      <c r="J73" s="63"/>
      <c r="K73" s="63"/>
      <c r="L73" s="147"/>
      <c r="S73" s="39"/>
      <c r="T73" s="39"/>
      <c r="U73" s="39"/>
      <c r="V73" s="39"/>
      <c r="W73" s="39"/>
      <c r="X73" s="39"/>
      <c r="Y73" s="39"/>
      <c r="Z73" s="39"/>
      <c r="AA73" s="39"/>
      <c r="AB73" s="39"/>
      <c r="AC73" s="39"/>
      <c r="AD73" s="39"/>
      <c r="AE73" s="39"/>
    </row>
    <row r="74" s="2" customFormat="1" ht="24.96" customHeight="1">
      <c r="A74" s="39"/>
      <c r="B74" s="40"/>
      <c r="C74" s="24" t="s">
        <v>160</v>
      </c>
      <c r="D74" s="41"/>
      <c r="E74" s="41"/>
      <c r="F74" s="41"/>
      <c r="G74" s="41"/>
      <c r="H74" s="41"/>
      <c r="I74" s="41"/>
      <c r="J74" s="41"/>
      <c r="K74" s="41"/>
      <c r="L74" s="147"/>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47"/>
      <c r="S75" s="39"/>
      <c r="T75" s="39"/>
      <c r="U75" s="39"/>
      <c r="V75" s="39"/>
      <c r="W75" s="39"/>
      <c r="X75" s="39"/>
      <c r="Y75" s="39"/>
      <c r="Z75" s="39"/>
      <c r="AA75" s="39"/>
      <c r="AB75" s="39"/>
      <c r="AC75" s="39"/>
      <c r="AD75" s="39"/>
      <c r="AE75" s="39"/>
    </row>
    <row r="76" s="2" customFormat="1" ht="12" customHeight="1">
      <c r="A76" s="39"/>
      <c r="B76" s="40"/>
      <c r="C76" s="33" t="s">
        <v>16</v>
      </c>
      <c r="D76" s="41"/>
      <c r="E76" s="41"/>
      <c r="F76" s="41"/>
      <c r="G76" s="41"/>
      <c r="H76" s="41"/>
      <c r="I76" s="41"/>
      <c r="J76" s="41"/>
      <c r="K76" s="41"/>
      <c r="L76" s="147"/>
      <c r="S76" s="39"/>
      <c r="T76" s="39"/>
      <c r="U76" s="39"/>
      <c r="V76" s="39"/>
      <c r="W76" s="39"/>
      <c r="X76" s="39"/>
      <c r="Y76" s="39"/>
      <c r="Z76" s="39"/>
      <c r="AA76" s="39"/>
      <c r="AB76" s="39"/>
      <c r="AC76" s="39"/>
      <c r="AD76" s="39"/>
      <c r="AE76" s="39"/>
    </row>
    <row r="77" s="2" customFormat="1" ht="16.5" customHeight="1">
      <c r="A77" s="39"/>
      <c r="B77" s="40"/>
      <c r="C77" s="41"/>
      <c r="D77" s="41"/>
      <c r="E77" s="171" t="str">
        <f>E7</f>
        <v>Oprava geometrických parametrů koleje 2023 u ST Ústí nad Labem</v>
      </c>
      <c r="F77" s="33"/>
      <c r="G77" s="33"/>
      <c r="H77" s="33"/>
      <c r="I77" s="41"/>
      <c r="J77" s="41"/>
      <c r="K77" s="41"/>
      <c r="L77" s="147"/>
      <c r="S77" s="39"/>
      <c r="T77" s="39"/>
      <c r="U77" s="39"/>
      <c r="V77" s="39"/>
      <c r="W77" s="39"/>
      <c r="X77" s="39"/>
      <c r="Y77" s="39"/>
      <c r="Z77" s="39"/>
      <c r="AA77" s="39"/>
      <c r="AB77" s="39"/>
      <c r="AC77" s="39"/>
      <c r="AD77" s="39"/>
      <c r="AE77" s="39"/>
    </row>
    <row r="78" s="1" customFormat="1" ht="12" customHeight="1">
      <c r="B78" s="22"/>
      <c r="C78" s="33" t="s">
        <v>148</v>
      </c>
      <c r="D78" s="23"/>
      <c r="E78" s="23"/>
      <c r="F78" s="23"/>
      <c r="G78" s="23"/>
      <c r="H78" s="23"/>
      <c r="I78" s="23"/>
      <c r="J78" s="23"/>
      <c r="K78" s="23"/>
      <c r="L78" s="21"/>
    </row>
    <row r="79" s="1" customFormat="1" ht="16.5" customHeight="1">
      <c r="B79" s="22"/>
      <c r="C79" s="23"/>
      <c r="D79" s="23"/>
      <c r="E79" s="171" t="s">
        <v>149</v>
      </c>
      <c r="F79" s="23"/>
      <c r="G79" s="23"/>
      <c r="H79" s="23"/>
      <c r="I79" s="23"/>
      <c r="J79" s="23"/>
      <c r="K79" s="23"/>
      <c r="L79" s="21"/>
    </row>
    <row r="80" s="1" customFormat="1" ht="12" customHeight="1">
      <c r="B80" s="22"/>
      <c r="C80" s="33" t="s">
        <v>150</v>
      </c>
      <c r="D80" s="23"/>
      <c r="E80" s="23"/>
      <c r="F80" s="23"/>
      <c r="G80" s="23"/>
      <c r="H80" s="23"/>
      <c r="I80" s="23"/>
      <c r="J80" s="23"/>
      <c r="K80" s="23"/>
      <c r="L80" s="21"/>
    </row>
    <row r="81" s="2" customFormat="1" ht="16.5" customHeight="1">
      <c r="A81" s="39"/>
      <c r="B81" s="40"/>
      <c r="C81" s="41"/>
      <c r="D81" s="41"/>
      <c r="E81" s="172" t="s">
        <v>151</v>
      </c>
      <c r="F81" s="41"/>
      <c r="G81" s="41"/>
      <c r="H81" s="41"/>
      <c r="I81" s="41"/>
      <c r="J81" s="41"/>
      <c r="K81" s="41"/>
      <c r="L81" s="147"/>
      <c r="S81" s="39"/>
      <c r="T81" s="39"/>
      <c r="U81" s="39"/>
      <c r="V81" s="39"/>
      <c r="W81" s="39"/>
      <c r="X81" s="39"/>
      <c r="Y81" s="39"/>
      <c r="Z81" s="39"/>
      <c r="AA81" s="39"/>
      <c r="AB81" s="39"/>
      <c r="AC81" s="39"/>
      <c r="AD81" s="39"/>
      <c r="AE81" s="39"/>
    </row>
    <row r="82" s="2" customFormat="1" ht="12" customHeight="1">
      <c r="A82" s="39"/>
      <c r="B82" s="40"/>
      <c r="C82" s="33" t="s">
        <v>152</v>
      </c>
      <c r="D82" s="41"/>
      <c r="E82" s="41"/>
      <c r="F82" s="41"/>
      <c r="G82" s="41"/>
      <c r="H82" s="41"/>
      <c r="I82" s="41"/>
      <c r="J82" s="41"/>
      <c r="K82" s="41"/>
      <c r="L82" s="147"/>
      <c r="S82" s="39"/>
      <c r="T82" s="39"/>
      <c r="U82" s="39"/>
      <c r="V82" s="39"/>
      <c r="W82" s="39"/>
      <c r="X82" s="39"/>
      <c r="Y82" s="39"/>
      <c r="Z82" s="39"/>
      <c r="AA82" s="39"/>
      <c r="AB82" s="39"/>
      <c r="AC82" s="39"/>
      <c r="AD82" s="39"/>
      <c r="AE82" s="39"/>
    </row>
    <row r="83" s="2" customFormat="1" ht="16.5" customHeight="1">
      <c r="A83" s="39"/>
      <c r="B83" s="40"/>
      <c r="C83" s="41"/>
      <c r="D83" s="41"/>
      <c r="E83" s="70" t="str">
        <f>E13</f>
        <v>07 - SO 07 - PS Ústí n. L.</v>
      </c>
      <c r="F83" s="41"/>
      <c r="G83" s="41"/>
      <c r="H83" s="41"/>
      <c r="I83" s="41"/>
      <c r="J83" s="41"/>
      <c r="K83" s="41"/>
      <c r="L83" s="147"/>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47"/>
      <c r="S84" s="39"/>
      <c r="T84" s="39"/>
      <c r="U84" s="39"/>
      <c r="V84" s="39"/>
      <c r="W84" s="39"/>
      <c r="X84" s="39"/>
      <c r="Y84" s="39"/>
      <c r="Z84" s="39"/>
      <c r="AA84" s="39"/>
      <c r="AB84" s="39"/>
      <c r="AC84" s="39"/>
      <c r="AD84" s="39"/>
      <c r="AE84" s="39"/>
    </row>
    <row r="85" s="2" customFormat="1" ht="12" customHeight="1">
      <c r="A85" s="39"/>
      <c r="B85" s="40"/>
      <c r="C85" s="33" t="s">
        <v>21</v>
      </c>
      <c r="D85" s="41"/>
      <c r="E85" s="41"/>
      <c r="F85" s="28" t="str">
        <f>F16</f>
        <v xml:space="preserve"> </v>
      </c>
      <c r="G85" s="41"/>
      <c r="H85" s="41"/>
      <c r="I85" s="33" t="s">
        <v>23</v>
      </c>
      <c r="J85" s="73" t="str">
        <f>IF(J16="","",J16)</f>
        <v>21. 2. 2023</v>
      </c>
      <c r="K85" s="41"/>
      <c r="L85" s="147"/>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41"/>
      <c r="J86" s="41"/>
      <c r="K86" s="41"/>
      <c r="L86" s="147"/>
      <c r="S86" s="39"/>
      <c r="T86" s="39"/>
      <c r="U86" s="39"/>
      <c r="V86" s="39"/>
      <c r="W86" s="39"/>
      <c r="X86" s="39"/>
      <c r="Y86" s="39"/>
      <c r="Z86" s="39"/>
      <c r="AA86" s="39"/>
      <c r="AB86" s="39"/>
      <c r="AC86" s="39"/>
      <c r="AD86" s="39"/>
      <c r="AE86" s="39"/>
    </row>
    <row r="87" s="2" customFormat="1" ht="15.15" customHeight="1">
      <c r="A87" s="39"/>
      <c r="B87" s="40"/>
      <c r="C87" s="33" t="s">
        <v>25</v>
      </c>
      <c r="D87" s="41"/>
      <c r="E87" s="41"/>
      <c r="F87" s="28" t="str">
        <f>E19</f>
        <v>OŘ Ústí nad Labem</v>
      </c>
      <c r="G87" s="41"/>
      <c r="H87" s="41"/>
      <c r="I87" s="33" t="s">
        <v>31</v>
      </c>
      <c r="J87" s="37" t="str">
        <f>E25</f>
        <v xml:space="preserve"> </v>
      </c>
      <c r="K87" s="41"/>
      <c r="L87" s="147"/>
      <c r="S87" s="39"/>
      <c r="T87" s="39"/>
      <c r="U87" s="39"/>
      <c r="V87" s="39"/>
      <c r="W87" s="39"/>
      <c r="X87" s="39"/>
      <c r="Y87" s="39"/>
      <c r="Z87" s="39"/>
      <c r="AA87" s="39"/>
      <c r="AB87" s="39"/>
      <c r="AC87" s="39"/>
      <c r="AD87" s="39"/>
      <c r="AE87" s="39"/>
    </row>
    <row r="88" s="2" customFormat="1" ht="15.15" customHeight="1">
      <c r="A88" s="39"/>
      <c r="B88" s="40"/>
      <c r="C88" s="33" t="s">
        <v>29</v>
      </c>
      <c r="D88" s="41"/>
      <c r="E88" s="41"/>
      <c r="F88" s="28" t="str">
        <f>IF(E22="","",E22)</f>
        <v>Vyplň údaj</v>
      </c>
      <c r="G88" s="41"/>
      <c r="H88" s="41"/>
      <c r="I88" s="33" t="s">
        <v>33</v>
      </c>
      <c r="J88" s="37" t="str">
        <f>E28</f>
        <v>Tomáš Šrédl</v>
      </c>
      <c r="K88" s="41"/>
      <c r="L88" s="147"/>
      <c r="S88" s="39"/>
      <c r="T88" s="39"/>
      <c r="U88" s="39"/>
      <c r="V88" s="39"/>
      <c r="W88" s="39"/>
      <c r="X88" s="39"/>
      <c r="Y88" s="39"/>
      <c r="Z88" s="39"/>
      <c r="AA88" s="39"/>
      <c r="AB88" s="39"/>
      <c r="AC88" s="39"/>
      <c r="AD88" s="39"/>
      <c r="AE88" s="39"/>
    </row>
    <row r="89" s="2" customFormat="1" ht="10.32" customHeight="1">
      <c r="A89" s="39"/>
      <c r="B89" s="40"/>
      <c r="C89" s="41"/>
      <c r="D89" s="41"/>
      <c r="E89" s="41"/>
      <c r="F89" s="41"/>
      <c r="G89" s="41"/>
      <c r="H89" s="41"/>
      <c r="I89" s="41"/>
      <c r="J89" s="41"/>
      <c r="K89" s="41"/>
      <c r="L89" s="147"/>
      <c r="S89" s="39"/>
      <c r="T89" s="39"/>
      <c r="U89" s="39"/>
      <c r="V89" s="39"/>
      <c r="W89" s="39"/>
      <c r="X89" s="39"/>
      <c r="Y89" s="39"/>
      <c r="Z89" s="39"/>
      <c r="AA89" s="39"/>
      <c r="AB89" s="39"/>
      <c r="AC89" s="39"/>
      <c r="AD89" s="39"/>
      <c r="AE89" s="39"/>
    </row>
    <row r="90" s="11" customFormat="1" ht="29.28" customHeight="1">
      <c r="A90" s="188"/>
      <c r="B90" s="189"/>
      <c r="C90" s="190" t="s">
        <v>161</v>
      </c>
      <c r="D90" s="191" t="s">
        <v>56</v>
      </c>
      <c r="E90" s="191" t="s">
        <v>52</v>
      </c>
      <c r="F90" s="191" t="s">
        <v>53</v>
      </c>
      <c r="G90" s="191" t="s">
        <v>162</v>
      </c>
      <c r="H90" s="191" t="s">
        <v>163</v>
      </c>
      <c r="I90" s="191" t="s">
        <v>164</v>
      </c>
      <c r="J90" s="191" t="s">
        <v>156</v>
      </c>
      <c r="K90" s="192" t="s">
        <v>165</v>
      </c>
      <c r="L90" s="193"/>
      <c r="M90" s="93" t="s">
        <v>19</v>
      </c>
      <c r="N90" s="94" t="s">
        <v>41</v>
      </c>
      <c r="O90" s="94" t="s">
        <v>166</v>
      </c>
      <c r="P90" s="94" t="s">
        <v>167</v>
      </c>
      <c r="Q90" s="94" t="s">
        <v>168</v>
      </c>
      <c r="R90" s="94" t="s">
        <v>169</v>
      </c>
      <c r="S90" s="94" t="s">
        <v>170</v>
      </c>
      <c r="T90" s="95" t="s">
        <v>171</v>
      </c>
      <c r="U90" s="188"/>
      <c r="V90" s="188"/>
      <c r="W90" s="188"/>
      <c r="X90" s="188"/>
      <c r="Y90" s="188"/>
      <c r="Z90" s="188"/>
      <c r="AA90" s="188"/>
      <c r="AB90" s="188"/>
      <c r="AC90" s="188"/>
      <c r="AD90" s="188"/>
      <c r="AE90" s="188"/>
    </row>
    <row r="91" s="2" customFormat="1" ht="22.8" customHeight="1">
      <c r="A91" s="39"/>
      <c r="B91" s="40"/>
      <c r="C91" s="100" t="s">
        <v>172</v>
      </c>
      <c r="D91" s="41"/>
      <c r="E91" s="41"/>
      <c r="F91" s="41"/>
      <c r="G91" s="41"/>
      <c r="H91" s="41"/>
      <c r="I91" s="41"/>
      <c r="J91" s="194">
        <f>BK91</f>
        <v>0</v>
      </c>
      <c r="K91" s="41"/>
      <c r="L91" s="45"/>
      <c r="M91" s="96"/>
      <c r="N91" s="195"/>
      <c r="O91" s="97"/>
      <c r="P91" s="196">
        <f>SUM(P92:P120)</f>
        <v>0</v>
      </c>
      <c r="Q91" s="97"/>
      <c r="R91" s="196">
        <f>SUM(R92:R120)</f>
        <v>446.2287</v>
      </c>
      <c r="S91" s="97"/>
      <c r="T91" s="197">
        <f>SUM(T92:T120)</f>
        <v>0</v>
      </c>
      <c r="U91" s="39"/>
      <c r="V91" s="39"/>
      <c r="W91" s="39"/>
      <c r="X91" s="39"/>
      <c r="Y91" s="39"/>
      <c r="Z91" s="39"/>
      <c r="AA91" s="39"/>
      <c r="AB91" s="39"/>
      <c r="AC91" s="39"/>
      <c r="AD91" s="39"/>
      <c r="AE91" s="39"/>
      <c r="AT91" s="18" t="s">
        <v>70</v>
      </c>
      <c r="AU91" s="18" t="s">
        <v>157</v>
      </c>
      <c r="BK91" s="198">
        <f>SUM(BK92:BK120)</f>
        <v>0</v>
      </c>
    </row>
    <row r="92" s="2" customFormat="1" ht="37.8" customHeight="1">
      <c r="A92" s="39"/>
      <c r="B92" s="40"/>
      <c r="C92" s="215" t="s">
        <v>78</v>
      </c>
      <c r="D92" s="215" t="s">
        <v>178</v>
      </c>
      <c r="E92" s="216" t="s">
        <v>179</v>
      </c>
      <c r="F92" s="217" t="s">
        <v>180</v>
      </c>
      <c r="G92" s="218" t="s">
        <v>181</v>
      </c>
      <c r="H92" s="219">
        <v>2.5800000000000001</v>
      </c>
      <c r="I92" s="220"/>
      <c r="J92" s="221">
        <f>ROUND(I92*H92,2)</f>
        <v>0</v>
      </c>
      <c r="K92" s="217" t="s">
        <v>182</v>
      </c>
      <c r="L92" s="45"/>
      <c r="M92" s="222" t="s">
        <v>19</v>
      </c>
      <c r="N92" s="223" t="s">
        <v>42</v>
      </c>
      <c r="O92" s="85"/>
      <c r="P92" s="224">
        <f>O92*H92</f>
        <v>0</v>
      </c>
      <c r="Q92" s="224">
        <v>0</v>
      </c>
      <c r="R92" s="224">
        <f>Q92*H92</f>
        <v>0</v>
      </c>
      <c r="S92" s="224">
        <v>0</v>
      </c>
      <c r="T92" s="225">
        <f>S92*H92</f>
        <v>0</v>
      </c>
      <c r="U92" s="39"/>
      <c r="V92" s="39"/>
      <c r="W92" s="39"/>
      <c r="X92" s="39"/>
      <c r="Y92" s="39"/>
      <c r="Z92" s="39"/>
      <c r="AA92" s="39"/>
      <c r="AB92" s="39"/>
      <c r="AC92" s="39"/>
      <c r="AD92" s="39"/>
      <c r="AE92" s="39"/>
      <c r="AR92" s="226" t="s">
        <v>118</v>
      </c>
      <c r="AT92" s="226" t="s">
        <v>178</v>
      </c>
      <c r="AU92" s="226" t="s">
        <v>71</v>
      </c>
      <c r="AY92" s="18" t="s">
        <v>175</v>
      </c>
      <c r="BE92" s="227">
        <f>IF(N92="základní",J92,0)</f>
        <v>0</v>
      </c>
      <c r="BF92" s="227">
        <f>IF(N92="snížená",J92,0)</f>
        <v>0</v>
      </c>
      <c r="BG92" s="227">
        <f>IF(N92="zákl. přenesená",J92,0)</f>
        <v>0</v>
      </c>
      <c r="BH92" s="227">
        <f>IF(N92="sníž. přenesená",J92,0)</f>
        <v>0</v>
      </c>
      <c r="BI92" s="227">
        <f>IF(N92="nulová",J92,0)</f>
        <v>0</v>
      </c>
      <c r="BJ92" s="18" t="s">
        <v>78</v>
      </c>
      <c r="BK92" s="227">
        <f>ROUND(I92*H92,2)</f>
        <v>0</v>
      </c>
      <c r="BL92" s="18" t="s">
        <v>118</v>
      </c>
      <c r="BM92" s="226" t="s">
        <v>463</v>
      </c>
    </row>
    <row r="93" s="13" customFormat="1">
      <c r="A93" s="13"/>
      <c r="B93" s="228"/>
      <c r="C93" s="229"/>
      <c r="D93" s="230" t="s">
        <v>184</v>
      </c>
      <c r="E93" s="231" t="s">
        <v>19</v>
      </c>
      <c r="F93" s="232" t="s">
        <v>464</v>
      </c>
      <c r="G93" s="229"/>
      <c r="H93" s="233">
        <v>2.5800000000000001</v>
      </c>
      <c r="I93" s="234"/>
      <c r="J93" s="229"/>
      <c r="K93" s="229"/>
      <c r="L93" s="235"/>
      <c r="M93" s="236"/>
      <c r="N93" s="237"/>
      <c r="O93" s="237"/>
      <c r="P93" s="237"/>
      <c r="Q93" s="237"/>
      <c r="R93" s="237"/>
      <c r="S93" s="237"/>
      <c r="T93" s="238"/>
      <c r="U93" s="13"/>
      <c r="V93" s="13"/>
      <c r="W93" s="13"/>
      <c r="X93" s="13"/>
      <c r="Y93" s="13"/>
      <c r="Z93" s="13"/>
      <c r="AA93" s="13"/>
      <c r="AB93" s="13"/>
      <c r="AC93" s="13"/>
      <c r="AD93" s="13"/>
      <c r="AE93" s="13"/>
      <c r="AT93" s="239" t="s">
        <v>184</v>
      </c>
      <c r="AU93" s="239" t="s">
        <v>71</v>
      </c>
      <c r="AV93" s="13" t="s">
        <v>80</v>
      </c>
      <c r="AW93" s="13" t="s">
        <v>32</v>
      </c>
      <c r="AX93" s="13" t="s">
        <v>78</v>
      </c>
      <c r="AY93" s="239" t="s">
        <v>175</v>
      </c>
    </row>
    <row r="94" s="2" customFormat="1" ht="37.8" customHeight="1">
      <c r="A94" s="39"/>
      <c r="B94" s="40"/>
      <c r="C94" s="215" t="s">
        <v>87</v>
      </c>
      <c r="D94" s="215" t="s">
        <v>178</v>
      </c>
      <c r="E94" s="216" t="s">
        <v>333</v>
      </c>
      <c r="F94" s="217" t="s">
        <v>334</v>
      </c>
      <c r="G94" s="218" t="s">
        <v>212</v>
      </c>
      <c r="H94" s="219">
        <v>420</v>
      </c>
      <c r="I94" s="220"/>
      <c r="J94" s="221">
        <f>ROUND(I94*H94,2)</f>
        <v>0</v>
      </c>
      <c r="K94" s="217" t="s">
        <v>182</v>
      </c>
      <c r="L94" s="45"/>
      <c r="M94" s="222" t="s">
        <v>19</v>
      </c>
      <c r="N94" s="223" t="s">
        <v>42</v>
      </c>
      <c r="O94" s="85"/>
      <c r="P94" s="224">
        <f>O94*H94</f>
        <v>0</v>
      </c>
      <c r="Q94" s="224">
        <v>0</v>
      </c>
      <c r="R94" s="224">
        <f>Q94*H94</f>
        <v>0</v>
      </c>
      <c r="S94" s="224">
        <v>0</v>
      </c>
      <c r="T94" s="225">
        <f>S94*H94</f>
        <v>0</v>
      </c>
      <c r="U94" s="39"/>
      <c r="V94" s="39"/>
      <c r="W94" s="39"/>
      <c r="X94" s="39"/>
      <c r="Y94" s="39"/>
      <c r="Z94" s="39"/>
      <c r="AA94" s="39"/>
      <c r="AB94" s="39"/>
      <c r="AC94" s="39"/>
      <c r="AD94" s="39"/>
      <c r="AE94" s="39"/>
      <c r="AR94" s="226" t="s">
        <v>118</v>
      </c>
      <c r="AT94" s="226" t="s">
        <v>178</v>
      </c>
      <c r="AU94" s="226" t="s">
        <v>71</v>
      </c>
      <c r="AY94" s="18" t="s">
        <v>175</v>
      </c>
      <c r="BE94" s="227">
        <f>IF(N94="základní",J94,0)</f>
        <v>0</v>
      </c>
      <c r="BF94" s="227">
        <f>IF(N94="snížená",J94,0)</f>
        <v>0</v>
      </c>
      <c r="BG94" s="227">
        <f>IF(N94="zákl. přenesená",J94,0)</f>
        <v>0</v>
      </c>
      <c r="BH94" s="227">
        <f>IF(N94="sníž. přenesená",J94,0)</f>
        <v>0</v>
      </c>
      <c r="BI94" s="227">
        <f>IF(N94="nulová",J94,0)</f>
        <v>0</v>
      </c>
      <c r="BJ94" s="18" t="s">
        <v>78</v>
      </c>
      <c r="BK94" s="227">
        <f>ROUND(I94*H94,2)</f>
        <v>0</v>
      </c>
      <c r="BL94" s="18" t="s">
        <v>118</v>
      </c>
      <c r="BM94" s="226" t="s">
        <v>465</v>
      </c>
    </row>
    <row r="95" s="15" customFormat="1">
      <c r="A95" s="15"/>
      <c r="B95" s="261"/>
      <c r="C95" s="262"/>
      <c r="D95" s="230" t="s">
        <v>184</v>
      </c>
      <c r="E95" s="263" t="s">
        <v>19</v>
      </c>
      <c r="F95" s="264" t="s">
        <v>466</v>
      </c>
      <c r="G95" s="262"/>
      <c r="H95" s="263" t="s">
        <v>19</v>
      </c>
      <c r="I95" s="265"/>
      <c r="J95" s="262"/>
      <c r="K95" s="262"/>
      <c r="L95" s="266"/>
      <c r="M95" s="267"/>
      <c r="N95" s="268"/>
      <c r="O95" s="268"/>
      <c r="P95" s="268"/>
      <c r="Q95" s="268"/>
      <c r="R95" s="268"/>
      <c r="S95" s="268"/>
      <c r="T95" s="269"/>
      <c r="U95" s="15"/>
      <c r="V95" s="15"/>
      <c r="W95" s="15"/>
      <c r="X95" s="15"/>
      <c r="Y95" s="15"/>
      <c r="Z95" s="15"/>
      <c r="AA95" s="15"/>
      <c r="AB95" s="15"/>
      <c r="AC95" s="15"/>
      <c r="AD95" s="15"/>
      <c r="AE95" s="15"/>
      <c r="AT95" s="270" t="s">
        <v>184</v>
      </c>
      <c r="AU95" s="270" t="s">
        <v>71</v>
      </c>
      <c r="AV95" s="15" t="s">
        <v>78</v>
      </c>
      <c r="AW95" s="15" t="s">
        <v>32</v>
      </c>
      <c r="AX95" s="15" t="s">
        <v>71</v>
      </c>
      <c r="AY95" s="270" t="s">
        <v>175</v>
      </c>
    </row>
    <row r="96" s="13" customFormat="1">
      <c r="A96" s="13"/>
      <c r="B96" s="228"/>
      <c r="C96" s="229"/>
      <c r="D96" s="230" t="s">
        <v>184</v>
      </c>
      <c r="E96" s="231" t="s">
        <v>19</v>
      </c>
      <c r="F96" s="232" t="s">
        <v>467</v>
      </c>
      <c r="G96" s="229"/>
      <c r="H96" s="233">
        <v>420</v>
      </c>
      <c r="I96" s="234"/>
      <c r="J96" s="229"/>
      <c r="K96" s="229"/>
      <c r="L96" s="235"/>
      <c r="M96" s="236"/>
      <c r="N96" s="237"/>
      <c r="O96" s="237"/>
      <c r="P96" s="237"/>
      <c r="Q96" s="237"/>
      <c r="R96" s="237"/>
      <c r="S96" s="237"/>
      <c r="T96" s="238"/>
      <c r="U96" s="13"/>
      <c r="V96" s="13"/>
      <c r="W96" s="13"/>
      <c r="X96" s="13"/>
      <c r="Y96" s="13"/>
      <c r="Z96" s="13"/>
      <c r="AA96" s="13"/>
      <c r="AB96" s="13"/>
      <c r="AC96" s="13"/>
      <c r="AD96" s="13"/>
      <c r="AE96" s="13"/>
      <c r="AT96" s="239" t="s">
        <v>184</v>
      </c>
      <c r="AU96" s="239" t="s">
        <v>71</v>
      </c>
      <c r="AV96" s="13" t="s">
        <v>80</v>
      </c>
      <c r="AW96" s="13" t="s">
        <v>32</v>
      </c>
      <c r="AX96" s="13" t="s">
        <v>78</v>
      </c>
      <c r="AY96" s="239" t="s">
        <v>175</v>
      </c>
    </row>
    <row r="97" s="2" customFormat="1" ht="37.8" customHeight="1">
      <c r="A97" s="39"/>
      <c r="B97" s="40"/>
      <c r="C97" s="215" t="s">
        <v>80</v>
      </c>
      <c r="D97" s="215" t="s">
        <v>178</v>
      </c>
      <c r="E97" s="216" t="s">
        <v>468</v>
      </c>
      <c r="F97" s="217" t="s">
        <v>469</v>
      </c>
      <c r="G97" s="218" t="s">
        <v>181</v>
      </c>
      <c r="H97" s="219">
        <v>0.10000000000000001</v>
      </c>
      <c r="I97" s="220"/>
      <c r="J97" s="221">
        <f>ROUND(I97*H97,2)</f>
        <v>0</v>
      </c>
      <c r="K97" s="217" t="s">
        <v>182</v>
      </c>
      <c r="L97" s="45"/>
      <c r="M97" s="222" t="s">
        <v>19</v>
      </c>
      <c r="N97" s="223" t="s">
        <v>42</v>
      </c>
      <c r="O97" s="85"/>
      <c r="P97" s="224">
        <f>O97*H97</f>
        <v>0</v>
      </c>
      <c r="Q97" s="224">
        <v>0</v>
      </c>
      <c r="R97" s="224">
        <f>Q97*H97</f>
        <v>0</v>
      </c>
      <c r="S97" s="224">
        <v>0</v>
      </c>
      <c r="T97" s="225">
        <f>S97*H97</f>
        <v>0</v>
      </c>
      <c r="U97" s="39"/>
      <c r="V97" s="39"/>
      <c r="W97" s="39"/>
      <c r="X97" s="39"/>
      <c r="Y97" s="39"/>
      <c r="Z97" s="39"/>
      <c r="AA97" s="39"/>
      <c r="AB97" s="39"/>
      <c r="AC97" s="39"/>
      <c r="AD97" s="39"/>
      <c r="AE97" s="39"/>
      <c r="AR97" s="226" t="s">
        <v>118</v>
      </c>
      <c r="AT97" s="226" t="s">
        <v>178</v>
      </c>
      <c r="AU97" s="226" t="s">
        <v>71</v>
      </c>
      <c r="AY97" s="18" t="s">
        <v>175</v>
      </c>
      <c r="BE97" s="227">
        <f>IF(N97="základní",J97,0)</f>
        <v>0</v>
      </c>
      <c r="BF97" s="227">
        <f>IF(N97="snížená",J97,0)</f>
        <v>0</v>
      </c>
      <c r="BG97" s="227">
        <f>IF(N97="zákl. přenesená",J97,0)</f>
        <v>0</v>
      </c>
      <c r="BH97" s="227">
        <f>IF(N97="sníž. přenesená",J97,0)</f>
        <v>0</v>
      </c>
      <c r="BI97" s="227">
        <f>IF(N97="nulová",J97,0)</f>
        <v>0</v>
      </c>
      <c r="BJ97" s="18" t="s">
        <v>78</v>
      </c>
      <c r="BK97" s="227">
        <f>ROUND(I97*H97,2)</f>
        <v>0</v>
      </c>
      <c r="BL97" s="18" t="s">
        <v>118</v>
      </c>
      <c r="BM97" s="226" t="s">
        <v>470</v>
      </c>
    </row>
    <row r="98" s="13" customFormat="1">
      <c r="A98" s="13"/>
      <c r="B98" s="228"/>
      <c r="C98" s="229"/>
      <c r="D98" s="230" t="s">
        <v>184</v>
      </c>
      <c r="E98" s="231" t="s">
        <v>19</v>
      </c>
      <c r="F98" s="232" t="s">
        <v>471</v>
      </c>
      <c r="G98" s="229"/>
      <c r="H98" s="233">
        <v>0.10000000000000001</v>
      </c>
      <c r="I98" s="234"/>
      <c r="J98" s="229"/>
      <c r="K98" s="229"/>
      <c r="L98" s="235"/>
      <c r="M98" s="236"/>
      <c r="N98" s="237"/>
      <c r="O98" s="237"/>
      <c r="P98" s="237"/>
      <c r="Q98" s="237"/>
      <c r="R98" s="237"/>
      <c r="S98" s="237"/>
      <c r="T98" s="238"/>
      <c r="U98" s="13"/>
      <c r="V98" s="13"/>
      <c r="W98" s="13"/>
      <c r="X98" s="13"/>
      <c r="Y98" s="13"/>
      <c r="Z98" s="13"/>
      <c r="AA98" s="13"/>
      <c r="AB98" s="13"/>
      <c r="AC98" s="13"/>
      <c r="AD98" s="13"/>
      <c r="AE98" s="13"/>
      <c r="AT98" s="239" t="s">
        <v>184</v>
      </c>
      <c r="AU98" s="239" t="s">
        <v>71</v>
      </c>
      <c r="AV98" s="13" t="s">
        <v>80</v>
      </c>
      <c r="AW98" s="13" t="s">
        <v>32</v>
      </c>
      <c r="AX98" s="13" t="s">
        <v>78</v>
      </c>
      <c r="AY98" s="239" t="s">
        <v>175</v>
      </c>
    </row>
    <row r="99" s="2" customFormat="1" ht="37.8" customHeight="1">
      <c r="A99" s="39"/>
      <c r="B99" s="40"/>
      <c r="C99" s="215" t="s">
        <v>118</v>
      </c>
      <c r="D99" s="215" t="s">
        <v>178</v>
      </c>
      <c r="E99" s="216" t="s">
        <v>342</v>
      </c>
      <c r="F99" s="217" t="s">
        <v>343</v>
      </c>
      <c r="G99" s="218" t="s">
        <v>212</v>
      </c>
      <c r="H99" s="219">
        <v>100</v>
      </c>
      <c r="I99" s="220"/>
      <c r="J99" s="221">
        <f>ROUND(I99*H99,2)</f>
        <v>0</v>
      </c>
      <c r="K99" s="217" t="s">
        <v>182</v>
      </c>
      <c r="L99" s="45"/>
      <c r="M99" s="222" t="s">
        <v>19</v>
      </c>
      <c r="N99" s="223" t="s">
        <v>42</v>
      </c>
      <c r="O99" s="85"/>
      <c r="P99" s="224">
        <f>O99*H99</f>
        <v>0</v>
      </c>
      <c r="Q99" s="224">
        <v>0</v>
      </c>
      <c r="R99" s="224">
        <f>Q99*H99</f>
        <v>0</v>
      </c>
      <c r="S99" s="224">
        <v>0</v>
      </c>
      <c r="T99" s="225">
        <f>S99*H99</f>
        <v>0</v>
      </c>
      <c r="U99" s="39"/>
      <c r="V99" s="39"/>
      <c r="W99" s="39"/>
      <c r="X99" s="39"/>
      <c r="Y99" s="39"/>
      <c r="Z99" s="39"/>
      <c r="AA99" s="39"/>
      <c r="AB99" s="39"/>
      <c r="AC99" s="39"/>
      <c r="AD99" s="39"/>
      <c r="AE99" s="39"/>
      <c r="AR99" s="226" t="s">
        <v>118</v>
      </c>
      <c r="AT99" s="226" t="s">
        <v>178</v>
      </c>
      <c r="AU99" s="226" t="s">
        <v>71</v>
      </c>
      <c r="AY99" s="18" t="s">
        <v>175</v>
      </c>
      <c r="BE99" s="227">
        <f>IF(N99="základní",J99,0)</f>
        <v>0</v>
      </c>
      <c r="BF99" s="227">
        <f>IF(N99="snížená",J99,0)</f>
        <v>0</v>
      </c>
      <c r="BG99" s="227">
        <f>IF(N99="zákl. přenesená",J99,0)</f>
        <v>0</v>
      </c>
      <c r="BH99" s="227">
        <f>IF(N99="sníž. přenesená",J99,0)</f>
        <v>0</v>
      </c>
      <c r="BI99" s="227">
        <f>IF(N99="nulová",J99,0)</f>
        <v>0</v>
      </c>
      <c r="BJ99" s="18" t="s">
        <v>78</v>
      </c>
      <c r="BK99" s="227">
        <f>ROUND(I99*H99,2)</f>
        <v>0</v>
      </c>
      <c r="BL99" s="18" t="s">
        <v>118</v>
      </c>
      <c r="BM99" s="226" t="s">
        <v>472</v>
      </c>
    </row>
    <row r="100" s="13" customFormat="1">
      <c r="A100" s="13"/>
      <c r="B100" s="228"/>
      <c r="C100" s="229"/>
      <c r="D100" s="230" t="s">
        <v>184</v>
      </c>
      <c r="E100" s="231" t="s">
        <v>19</v>
      </c>
      <c r="F100" s="232" t="s">
        <v>473</v>
      </c>
      <c r="G100" s="229"/>
      <c r="H100" s="233">
        <v>100</v>
      </c>
      <c r="I100" s="234"/>
      <c r="J100" s="229"/>
      <c r="K100" s="229"/>
      <c r="L100" s="235"/>
      <c r="M100" s="236"/>
      <c r="N100" s="237"/>
      <c r="O100" s="237"/>
      <c r="P100" s="237"/>
      <c r="Q100" s="237"/>
      <c r="R100" s="237"/>
      <c r="S100" s="237"/>
      <c r="T100" s="238"/>
      <c r="U100" s="13"/>
      <c r="V100" s="13"/>
      <c r="W100" s="13"/>
      <c r="X100" s="13"/>
      <c r="Y100" s="13"/>
      <c r="Z100" s="13"/>
      <c r="AA100" s="13"/>
      <c r="AB100" s="13"/>
      <c r="AC100" s="13"/>
      <c r="AD100" s="13"/>
      <c r="AE100" s="13"/>
      <c r="AT100" s="239" t="s">
        <v>184</v>
      </c>
      <c r="AU100" s="239" t="s">
        <v>71</v>
      </c>
      <c r="AV100" s="13" t="s">
        <v>80</v>
      </c>
      <c r="AW100" s="13" t="s">
        <v>32</v>
      </c>
      <c r="AX100" s="13" t="s">
        <v>78</v>
      </c>
      <c r="AY100" s="239" t="s">
        <v>175</v>
      </c>
    </row>
    <row r="101" s="2" customFormat="1" ht="37.8" customHeight="1">
      <c r="A101" s="39"/>
      <c r="B101" s="40"/>
      <c r="C101" s="215" t="s">
        <v>176</v>
      </c>
      <c r="D101" s="215" t="s">
        <v>178</v>
      </c>
      <c r="E101" s="216" t="s">
        <v>194</v>
      </c>
      <c r="F101" s="217" t="s">
        <v>195</v>
      </c>
      <c r="G101" s="218" t="s">
        <v>196</v>
      </c>
      <c r="H101" s="219">
        <v>297</v>
      </c>
      <c r="I101" s="220"/>
      <c r="J101" s="221">
        <f>ROUND(I101*H101,2)</f>
        <v>0</v>
      </c>
      <c r="K101" s="217" t="s">
        <v>182</v>
      </c>
      <c r="L101" s="45"/>
      <c r="M101" s="222" t="s">
        <v>19</v>
      </c>
      <c r="N101" s="223" t="s">
        <v>42</v>
      </c>
      <c r="O101" s="85"/>
      <c r="P101" s="224">
        <f>O101*H101</f>
        <v>0</v>
      </c>
      <c r="Q101" s="224">
        <v>0</v>
      </c>
      <c r="R101" s="224">
        <f>Q101*H101</f>
        <v>0</v>
      </c>
      <c r="S101" s="224">
        <v>0</v>
      </c>
      <c r="T101" s="225">
        <f>S101*H101</f>
        <v>0</v>
      </c>
      <c r="U101" s="39"/>
      <c r="V101" s="39"/>
      <c r="W101" s="39"/>
      <c r="X101" s="39"/>
      <c r="Y101" s="39"/>
      <c r="Z101" s="39"/>
      <c r="AA101" s="39"/>
      <c r="AB101" s="39"/>
      <c r="AC101" s="39"/>
      <c r="AD101" s="39"/>
      <c r="AE101" s="39"/>
      <c r="AR101" s="226" t="s">
        <v>118</v>
      </c>
      <c r="AT101" s="226" t="s">
        <v>178</v>
      </c>
      <c r="AU101" s="226" t="s">
        <v>71</v>
      </c>
      <c r="AY101" s="18" t="s">
        <v>175</v>
      </c>
      <c r="BE101" s="227">
        <f>IF(N101="základní",J101,0)</f>
        <v>0</v>
      </c>
      <c r="BF101" s="227">
        <f>IF(N101="snížená",J101,0)</f>
        <v>0</v>
      </c>
      <c r="BG101" s="227">
        <f>IF(N101="zákl. přenesená",J101,0)</f>
        <v>0</v>
      </c>
      <c r="BH101" s="227">
        <f>IF(N101="sníž. přenesená",J101,0)</f>
        <v>0</v>
      </c>
      <c r="BI101" s="227">
        <f>IF(N101="nulová",J101,0)</f>
        <v>0</v>
      </c>
      <c r="BJ101" s="18" t="s">
        <v>78</v>
      </c>
      <c r="BK101" s="227">
        <f>ROUND(I101*H101,2)</f>
        <v>0</v>
      </c>
      <c r="BL101" s="18" t="s">
        <v>118</v>
      </c>
      <c r="BM101" s="226" t="s">
        <v>474</v>
      </c>
    </row>
    <row r="102" s="13" customFormat="1">
      <c r="A102" s="13"/>
      <c r="B102" s="228"/>
      <c r="C102" s="229"/>
      <c r="D102" s="230" t="s">
        <v>184</v>
      </c>
      <c r="E102" s="231" t="s">
        <v>19</v>
      </c>
      <c r="F102" s="232" t="s">
        <v>475</v>
      </c>
      <c r="G102" s="229"/>
      <c r="H102" s="233">
        <v>297</v>
      </c>
      <c r="I102" s="234"/>
      <c r="J102" s="229"/>
      <c r="K102" s="229"/>
      <c r="L102" s="235"/>
      <c r="M102" s="236"/>
      <c r="N102" s="237"/>
      <c r="O102" s="237"/>
      <c r="P102" s="237"/>
      <c r="Q102" s="237"/>
      <c r="R102" s="237"/>
      <c r="S102" s="237"/>
      <c r="T102" s="238"/>
      <c r="U102" s="13"/>
      <c r="V102" s="13"/>
      <c r="W102" s="13"/>
      <c r="X102" s="13"/>
      <c r="Y102" s="13"/>
      <c r="Z102" s="13"/>
      <c r="AA102" s="13"/>
      <c r="AB102" s="13"/>
      <c r="AC102" s="13"/>
      <c r="AD102" s="13"/>
      <c r="AE102" s="13"/>
      <c r="AT102" s="239" t="s">
        <v>184</v>
      </c>
      <c r="AU102" s="239" t="s">
        <v>71</v>
      </c>
      <c r="AV102" s="13" t="s">
        <v>80</v>
      </c>
      <c r="AW102" s="13" t="s">
        <v>32</v>
      </c>
      <c r="AX102" s="13" t="s">
        <v>78</v>
      </c>
      <c r="AY102" s="239" t="s">
        <v>175</v>
      </c>
    </row>
    <row r="103" s="2" customFormat="1" ht="16.5" customHeight="1">
      <c r="A103" s="39"/>
      <c r="B103" s="40"/>
      <c r="C103" s="251" t="s">
        <v>209</v>
      </c>
      <c r="D103" s="251" t="s">
        <v>199</v>
      </c>
      <c r="E103" s="252" t="s">
        <v>317</v>
      </c>
      <c r="F103" s="253" t="s">
        <v>318</v>
      </c>
      <c r="G103" s="254" t="s">
        <v>202</v>
      </c>
      <c r="H103" s="255">
        <v>445.5</v>
      </c>
      <c r="I103" s="256"/>
      <c r="J103" s="257">
        <f>ROUND(I103*H103,2)</f>
        <v>0</v>
      </c>
      <c r="K103" s="253" t="s">
        <v>182</v>
      </c>
      <c r="L103" s="258"/>
      <c r="M103" s="259" t="s">
        <v>19</v>
      </c>
      <c r="N103" s="260" t="s">
        <v>42</v>
      </c>
      <c r="O103" s="85"/>
      <c r="P103" s="224">
        <f>O103*H103</f>
        <v>0</v>
      </c>
      <c r="Q103" s="224">
        <v>1</v>
      </c>
      <c r="R103" s="224">
        <f>Q103*H103</f>
        <v>445.5</v>
      </c>
      <c r="S103" s="224">
        <v>0</v>
      </c>
      <c r="T103" s="225">
        <f>S103*H103</f>
        <v>0</v>
      </c>
      <c r="U103" s="39"/>
      <c r="V103" s="39"/>
      <c r="W103" s="39"/>
      <c r="X103" s="39"/>
      <c r="Y103" s="39"/>
      <c r="Z103" s="39"/>
      <c r="AA103" s="39"/>
      <c r="AB103" s="39"/>
      <c r="AC103" s="39"/>
      <c r="AD103" s="39"/>
      <c r="AE103" s="39"/>
      <c r="AR103" s="226" t="s">
        <v>203</v>
      </c>
      <c r="AT103" s="226" t="s">
        <v>199</v>
      </c>
      <c r="AU103" s="226" t="s">
        <v>71</v>
      </c>
      <c r="AY103" s="18" t="s">
        <v>175</v>
      </c>
      <c r="BE103" s="227">
        <f>IF(N103="základní",J103,0)</f>
        <v>0</v>
      </c>
      <c r="BF103" s="227">
        <f>IF(N103="snížená",J103,0)</f>
        <v>0</v>
      </c>
      <c r="BG103" s="227">
        <f>IF(N103="zákl. přenesená",J103,0)</f>
        <v>0</v>
      </c>
      <c r="BH103" s="227">
        <f>IF(N103="sníž. přenesená",J103,0)</f>
        <v>0</v>
      </c>
      <c r="BI103" s="227">
        <f>IF(N103="nulová",J103,0)</f>
        <v>0</v>
      </c>
      <c r="BJ103" s="18" t="s">
        <v>78</v>
      </c>
      <c r="BK103" s="227">
        <f>ROUND(I103*H103,2)</f>
        <v>0</v>
      </c>
      <c r="BL103" s="18" t="s">
        <v>118</v>
      </c>
      <c r="BM103" s="226" t="s">
        <v>476</v>
      </c>
    </row>
    <row r="104" s="13" customFormat="1">
      <c r="A104" s="13"/>
      <c r="B104" s="228"/>
      <c r="C104" s="229"/>
      <c r="D104" s="230" t="s">
        <v>184</v>
      </c>
      <c r="E104" s="231" t="s">
        <v>19</v>
      </c>
      <c r="F104" s="232" t="s">
        <v>477</v>
      </c>
      <c r="G104" s="229"/>
      <c r="H104" s="233">
        <v>445.5</v>
      </c>
      <c r="I104" s="234"/>
      <c r="J104" s="229"/>
      <c r="K104" s="229"/>
      <c r="L104" s="235"/>
      <c r="M104" s="236"/>
      <c r="N104" s="237"/>
      <c r="O104" s="237"/>
      <c r="P104" s="237"/>
      <c r="Q104" s="237"/>
      <c r="R104" s="237"/>
      <c r="S104" s="237"/>
      <c r="T104" s="238"/>
      <c r="U104" s="13"/>
      <c r="V104" s="13"/>
      <c r="W104" s="13"/>
      <c r="X104" s="13"/>
      <c r="Y104" s="13"/>
      <c r="Z104" s="13"/>
      <c r="AA104" s="13"/>
      <c r="AB104" s="13"/>
      <c r="AC104" s="13"/>
      <c r="AD104" s="13"/>
      <c r="AE104" s="13"/>
      <c r="AT104" s="239" t="s">
        <v>184</v>
      </c>
      <c r="AU104" s="239" t="s">
        <v>71</v>
      </c>
      <c r="AV104" s="13" t="s">
        <v>80</v>
      </c>
      <c r="AW104" s="13" t="s">
        <v>32</v>
      </c>
      <c r="AX104" s="13" t="s">
        <v>78</v>
      </c>
      <c r="AY104" s="239" t="s">
        <v>175</v>
      </c>
    </row>
    <row r="105" s="2" customFormat="1" ht="78" customHeight="1">
      <c r="A105" s="39"/>
      <c r="B105" s="40"/>
      <c r="C105" s="215" t="s">
        <v>203</v>
      </c>
      <c r="D105" s="215" t="s">
        <v>178</v>
      </c>
      <c r="E105" s="216" t="s">
        <v>478</v>
      </c>
      <c r="F105" s="217" t="s">
        <v>479</v>
      </c>
      <c r="G105" s="218" t="s">
        <v>202</v>
      </c>
      <c r="H105" s="219">
        <v>445.5</v>
      </c>
      <c r="I105" s="220"/>
      <c r="J105" s="221">
        <f>ROUND(I105*H105,2)</f>
        <v>0</v>
      </c>
      <c r="K105" s="217" t="s">
        <v>182</v>
      </c>
      <c r="L105" s="45"/>
      <c r="M105" s="222" t="s">
        <v>19</v>
      </c>
      <c r="N105" s="223" t="s">
        <v>42</v>
      </c>
      <c r="O105" s="85"/>
      <c r="P105" s="224">
        <f>O105*H105</f>
        <v>0</v>
      </c>
      <c r="Q105" s="224">
        <v>0</v>
      </c>
      <c r="R105" s="224">
        <f>Q105*H105</f>
        <v>0</v>
      </c>
      <c r="S105" s="224">
        <v>0</v>
      </c>
      <c r="T105" s="225">
        <f>S105*H105</f>
        <v>0</v>
      </c>
      <c r="U105" s="39"/>
      <c r="V105" s="39"/>
      <c r="W105" s="39"/>
      <c r="X105" s="39"/>
      <c r="Y105" s="39"/>
      <c r="Z105" s="39"/>
      <c r="AA105" s="39"/>
      <c r="AB105" s="39"/>
      <c r="AC105" s="39"/>
      <c r="AD105" s="39"/>
      <c r="AE105" s="39"/>
      <c r="AR105" s="226" t="s">
        <v>118</v>
      </c>
      <c r="AT105" s="226" t="s">
        <v>178</v>
      </c>
      <c r="AU105" s="226" t="s">
        <v>71</v>
      </c>
      <c r="AY105" s="18" t="s">
        <v>175</v>
      </c>
      <c r="BE105" s="227">
        <f>IF(N105="základní",J105,0)</f>
        <v>0</v>
      </c>
      <c r="BF105" s="227">
        <f>IF(N105="snížená",J105,0)</f>
        <v>0</v>
      </c>
      <c r="BG105" s="227">
        <f>IF(N105="zákl. přenesená",J105,0)</f>
        <v>0</v>
      </c>
      <c r="BH105" s="227">
        <f>IF(N105="sníž. přenesená",J105,0)</f>
        <v>0</v>
      </c>
      <c r="BI105" s="227">
        <f>IF(N105="nulová",J105,0)</f>
        <v>0</v>
      </c>
      <c r="BJ105" s="18" t="s">
        <v>78</v>
      </c>
      <c r="BK105" s="227">
        <f>ROUND(I105*H105,2)</f>
        <v>0</v>
      </c>
      <c r="BL105" s="18" t="s">
        <v>118</v>
      </c>
      <c r="BM105" s="226" t="s">
        <v>480</v>
      </c>
    </row>
    <row r="106" s="13" customFormat="1">
      <c r="A106" s="13"/>
      <c r="B106" s="228"/>
      <c r="C106" s="229"/>
      <c r="D106" s="230" t="s">
        <v>184</v>
      </c>
      <c r="E106" s="231" t="s">
        <v>19</v>
      </c>
      <c r="F106" s="232" t="s">
        <v>481</v>
      </c>
      <c r="G106" s="229"/>
      <c r="H106" s="233">
        <v>445.5</v>
      </c>
      <c r="I106" s="234"/>
      <c r="J106" s="229"/>
      <c r="K106" s="229"/>
      <c r="L106" s="235"/>
      <c r="M106" s="236"/>
      <c r="N106" s="237"/>
      <c r="O106" s="237"/>
      <c r="P106" s="237"/>
      <c r="Q106" s="237"/>
      <c r="R106" s="237"/>
      <c r="S106" s="237"/>
      <c r="T106" s="238"/>
      <c r="U106" s="13"/>
      <c r="V106" s="13"/>
      <c r="W106" s="13"/>
      <c r="X106" s="13"/>
      <c r="Y106" s="13"/>
      <c r="Z106" s="13"/>
      <c r="AA106" s="13"/>
      <c r="AB106" s="13"/>
      <c r="AC106" s="13"/>
      <c r="AD106" s="13"/>
      <c r="AE106" s="13"/>
      <c r="AT106" s="239" t="s">
        <v>184</v>
      </c>
      <c r="AU106" s="239" t="s">
        <v>71</v>
      </c>
      <c r="AV106" s="13" t="s">
        <v>80</v>
      </c>
      <c r="AW106" s="13" t="s">
        <v>32</v>
      </c>
      <c r="AX106" s="13" t="s">
        <v>78</v>
      </c>
      <c r="AY106" s="239" t="s">
        <v>175</v>
      </c>
    </row>
    <row r="107" s="2" customFormat="1" ht="37.8" customHeight="1">
      <c r="A107" s="39"/>
      <c r="B107" s="40"/>
      <c r="C107" s="215" t="s">
        <v>227</v>
      </c>
      <c r="D107" s="215" t="s">
        <v>178</v>
      </c>
      <c r="E107" s="216" t="s">
        <v>434</v>
      </c>
      <c r="F107" s="217" t="s">
        <v>435</v>
      </c>
      <c r="G107" s="218" t="s">
        <v>212</v>
      </c>
      <c r="H107" s="219">
        <v>200</v>
      </c>
      <c r="I107" s="220"/>
      <c r="J107" s="221">
        <f>ROUND(I107*H107,2)</f>
        <v>0</v>
      </c>
      <c r="K107" s="217" t="s">
        <v>182</v>
      </c>
      <c r="L107" s="45"/>
      <c r="M107" s="222" t="s">
        <v>19</v>
      </c>
      <c r="N107" s="223" t="s">
        <v>42</v>
      </c>
      <c r="O107" s="85"/>
      <c r="P107" s="224">
        <f>O107*H107</f>
        <v>0</v>
      </c>
      <c r="Q107" s="224">
        <v>0</v>
      </c>
      <c r="R107" s="224">
        <f>Q107*H107</f>
        <v>0</v>
      </c>
      <c r="S107" s="224">
        <v>0</v>
      </c>
      <c r="T107" s="225">
        <f>S107*H107</f>
        <v>0</v>
      </c>
      <c r="U107" s="39"/>
      <c r="V107" s="39"/>
      <c r="W107" s="39"/>
      <c r="X107" s="39"/>
      <c r="Y107" s="39"/>
      <c r="Z107" s="39"/>
      <c r="AA107" s="39"/>
      <c r="AB107" s="39"/>
      <c r="AC107" s="39"/>
      <c r="AD107" s="39"/>
      <c r="AE107" s="39"/>
      <c r="AR107" s="226" t="s">
        <v>118</v>
      </c>
      <c r="AT107" s="226" t="s">
        <v>178</v>
      </c>
      <c r="AU107" s="226" t="s">
        <v>71</v>
      </c>
      <c r="AY107" s="18" t="s">
        <v>175</v>
      </c>
      <c r="BE107" s="227">
        <f>IF(N107="základní",J107,0)</f>
        <v>0</v>
      </c>
      <c r="BF107" s="227">
        <f>IF(N107="snížená",J107,0)</f>
        <v>0</v>
      </c>
      <c r="BG107" s="227">
        <f>IF(N107="zákl. přenesená",J107,0)</f>
        <v>0</v>
      </c>
      <c r="BH107" s="227">
        <f>IF(N107="sníž. přenesená",J107,0)</f>
        <v>0</v>
      </c>
      <c r="BI107" s="227">
        <f>IF(N107="nulová",J107,0)</f>
        <v>0</v>
      </c>
      <c r="BJ107" s="18" t="s">
        <v>78</v>
      </c>
      <c r="BK107" s="227">
        <f>ROUND(I107*H107,2)</f>
        <v>0</v>
      </c>
      <c r="BL107" s="18" t="s">
        <v>118</v>
      </c>
      <c r="BM107" s="226" t="s">
        <v>482</v>
      </c>
    </row>
    <row r="108" s="13" customFormat="1">
      <c r="A108" s="13"/>
      <c r="B108" s="228"/>
      <c r="C108" s="229"/>
      <c r="D108" s="230" t="s">
        <v>184</v>
      </c>
      <c r="E108" s="231" t="s">
        <v>19</v>
      </c>
      <c r="F108" s="232" t="s">
        <v>483</v>
      </c>
      <c r="G108" s="229"/>
      <c r="H108" s="233">
        <v>200</v>
      </c>
      <c r="I108" s="234"/>
      <c r="J108" s="229"/>
      <c r="K108" s="229"/>
      <c r="L108" s="235"/>
      <c r="M108" s="236"/>
      <c r="N108" s="237"/>
      <c r="O108" s="237"/>
      <c r="P108" s="237"/>
      <c r="Q108" s="237"/>
      <c r="R108" s="237"/>
      <c r="S108" s="237"/>
      <c r="T108" s="238"/>
      <c r="U108" s="13"/>
      <c r="V108" s="13"/>
      <c r="W108" s="13"/>
      <c r="X108" s="13"/>
      <c r="Y108" s="13"/>
      <c r="Z108" s="13"/>
      <c r="AA108" s="13"/>
      <c r="AB108" s="13"/>
      <c r="AC108" s="13"/>
      <c r="AD108" s="13"/>
      <c r="AE108" s="13"/>
      <c r="AT108" s="239" t="s">
        <v>184</v>
      </c>
      <c r="AU108" s="239" t="s">
        <v>71</v>
      </c>
      <c r="AV108" s="13" t="s">
        <v>80</v>
      </c>
      <c r="AW108" s="13" t="s">
        <v>32</v>
      </c>
      <c r="AX108" s="13" t="s">
        <v>78</v>
      </c>
      <c r="AY108" s="239" t="s">
        <v>175</v>
      </c>
    </row>
    <row r="109" s="2" customFormat="1" ht="37.8" customHeight="1">
      <c r="A109" s="39"/>
      <c r="B109" s="40"/>
      <c r="C109" s="215" t="s">
        <v>113</v>
      </c>
      <c r="D109" s="215" t="s">
        <v>178</v>
      </c>
      <c r="E109" s="216" t="s">
        <v>440</v>
      </c>
      <c r="F109" s="217" t="s">
        <v>441</v>
      </c>
      <c r="G109" s="218" t="s">
        <v>212</v>
      </c>
      <c r="H109" s="219">
        <v>110</v>
      </c>
      <c r="I109" s="220"/>
      <c r="J109" s="221">
        <f>ROUND(I109*H109,2)</f>
        <v>0</v>
      </c>
      <c r="K109" s="217" t="s">
        <v>182</v>
      </c>
      <c r="L109" s="45"/>
      <c r="M109" s="222" t="s">
        <v>19</v>
      </c>
      <c r="N109" s="223" t="s">
        <v>42</v>
      </c>
      <c r="O109" s="85"/>
      <c r="P109" s="224">
        <f>O109*H109</f>
        <v>0</v>
      </c>
      <c r="Q109" s="224">
        <v>0</v>
      </c>
      <c r="R109" s="224">
        <f>Q109*H109</f>
        <v>0</v>
      </c>
      <c r="S109" s="224">
        <v>0</v>
      </c>
      <c r="T109" s="225">
        <f>S109*H109</f>
        <v>0</v>
      </c>
      <c r="U109" s="39"/>
      <c r="V109" s="39"/>
      <c r="W109" s="39"/>
      <c r="X109" s="39"/>
      <c r="Y109" s="39"/>
      <c r="Z109" s="39"/>
      <c r="AA109" s="39"/>
      <c r="AB109" s="39"/>
      <c r="AC109" s="39"/>
      <c r="AD109" s="39"/>
      <c r="AE109" s="39"/>
      <c r="AR109" s="226" t="s">
        <v>118</v>
      </c>
      <c r="AT109" s="226" t="s">
        <v>178</v>
      </c>
      <c r="AU109" s="226" t="s">
        <v>71</v>
      </c>
      <c r="AY109" s="18" t="s">
        <v>175</v>
      </c>
      <c r="BE109" s="227">
        <f>IF(N109="základní",J109,0)</f>
        <v>0</v>
      </c>
      <c r="BF109" s="227">
        <f>IF(N109="snížená",J109,0)</f>
        <v>0</v>
      </c>
      <c r="BG109" s="227">
        <f>IF(N109="zákl. přenesená",J109,0)</f>
        <v>0</v>
      </c>
      <c r="BH109" s="227">
        <f>IF(N109="sníž. přenesená",J109,0)</f>
        <v>0</v>
      </c>
      <c r="BI109" s="227">
        <f>IF(N109="nulová",J109,0)</f>
        <v>0</v>
      </c>
      <c r="BJ109" s="18" t="s">
        <v>78</v>
      </c>
      <c r="BK109" s="227">
        <f>ROUND(I109*H109,2)</f>
        <v>0</v>
      </c>
      <c r="BL109" s="18" t="s">
        <v>118</v>
      </c>
      <c r="BM109" s="226" t="s">
        <v>484</v>
      </c>
    </row>
    <row r="110" s="13" customFormat="1">
      <c r="A110" s="13"/>
      <c r="B110" s="228"/>
      <c r="C110" s="229"/>
      <c r="D110" s="230" t="s">
        <v>184</v>
      </c>
      <c r="E110" s="231" t="s">
        <v>19</v>
      </c>
      <c r="F110" s="232" t="s">
        <v>485</v>
      </c>
      <c r="G110" s="229"/>
      <c r="H110" s="233">
        <v>110</v>
      </c>
      <c r="I110" s="234"/>
      <c r="J110" s="229"/>
      <c r="K110" s="229"/>
      <c r="L110" s="235"/>
      <c r="M110" s="236"/>
      <c r="N110" s="237"/>
      <c r="O110" s="237"/>
      <c r="P110" s="237"/>
      <c r="Q110" s="237"/>
      <c r="R110" s="237"/>
      <c r="S110" s="237"/>
      <c r="T110" s="238"/>
      <c r="U110" s="13"/>
      <c r="V110" s="13"/>
      <c r="W110" s="13"/>
      <c r="X110" s="13"/>
      <c r="Y110" s="13"/>
      <c r="Z110" s="13"/>
      <c r="AA110" s="13"/>
      <c r="AB110" s="13"/>
      <c r="AC110" s="13"/>
      <c r="AD110" s="13"/>
      <c r="AE110" s="13"/>
      <c r="AT110" s="239" t="s">
        <v>184</v>
      </c>
      <c r="AU110" s="239" t="s">
        <v>71</v>
      </c>
      <c r="AV110" s="13" t="s">
        <v>80</v>
      </c>
      <c r="AW110" s="13" t="s">
        <v>32</v>
      </c>
      <c r="AX110" s="13" t="s">
        <v>78</v>
      </c>
      <c r="AY110" s="239" t="s">
        <v>175</v>
      </c>
    </row>
    <row r="111" s="2" customFormat="1" ht="37.8" customHeight="1">
      <c r="A111" s="39"/>
      <c r="B111" s="40"/>
      <c r="C111" s="215" t="s">
        <v>123</v>
      </c>
      <c r="D111" s="215" t="s">
        <v>178</v>
      </c>
      <c r="E111" s="216" t="s">
        <v>355</v>
      </c>
      <c r="F111" s="217" t="s">
        <v>486</v>
      </c>
      <c r="G111" s="218" t="s">
        <v>244</v>
      </c>
      <c r="H111" s="219">
        <v>24</v>
      </c>
      <c r="I111" s="220"/>
      <c r="J111" s="221">
        <f>ROUND(I111*H111,2)</f>
        <v>0</v>
      </c>
      <c r="K111" s="217" t="s">
        <v>182</v>
      </c>
      <c r="L111" s="45"/>
      <c r="M111" s="222" t="s">
        <v>19</v>
      </c>
      <c r="N111" s="223" t="s">
        <v>42</v>
      </c>
      <c r="O111" s="85"/>
      <c r="P111" s="224">
        <f>O111*H111</f>
        <v>0</v>
      </c>
      <c r="Q111" s="224">
        <v>0</v>
      </c>
      <c r="R111" s="224">
        <f>Q111*H111</f>
        <v>0</v>
      </c>
      <c r="S111" s="224">
        <v>0</v>
      </c>
      <c r="T111" s="225">
        <f>S111*H111</f>
        <v>0</v>
      </c>
      <c r="U111" s="39"/>
      <c r="V111" s="39"/>
      <c r="W111" s="39"/>
      <c r="X111" s="39"/>
      <c r="Y111" s="39"/>
      <c r="Z111" s="39"/>
      <c r="AA111" s="39"/>
      <c r="AB111" s="39"/>
      <c r="AC111" s="39"/>
      <c r="AD111" s="39"/>
      <c r="AE111" s="39"/>
      <c r="AR111" s="226" t="s">
        <v>118</v>
      </c>
      <c r="AT111" s="226" t="s">
        <v>178</v>
      </c>
      <c r="AU111" s="226" t="s">
        <v>71</v>
      </c>
      <c r="AY111" s="18" t="s">
        <v>175</v>
      </c>
      <c r="BE111" s="227">
        <f>IF(N111="základní",J111,0)</f>
        <v>0</v>
      </c>
      <c r="BF111" s="227">
        <f>IF(N111="snížená",J111,0)</f>
        <v>0</v>
      </c>
      <c r="BG111" s="227">
        <f>IF(N111="zákl. přenesená",J111,0)</f>
        <v>0</v>
      </c>
      <c r="BH111" s="227">
        <f>IF(N111="sníž. přenesená",J111,0)</f>
        <v>0</v>
      </c>
      <c r="BI111" s="227">
        <f>IF(N111="nulová",J111,0)</f>
        <v>0</v>
      </c>
      <c r="BJ111" s="18" t="s">
        <v>78</v>
      </c>
      <c r="BK111" s="227">
        <f>ROUND(I111*H111,2)</f>
        <v>0</v>
      </c>
      <c r="BL111" s="18" t="s">
        <v>118</v>
      </c>
      <c r="BM111" s="226" t="s">
        <v>487</v>
      </c>
    </row>
    <row r="112" s="2" customFormat="1" ht="37.8" customHeight="1">
      <c r="A112" s="39"/>
      <c r="B112" s="40"/>
      <c r="C112" s="215" t="s">
        <v>132</v>
      </c>
      <c r="D112" s="215" t="s">
        <v>178</v>
      </c>
      <c r="E112" s="216" t="s">
        <v>360</v>
      </c>
      <c r="F112" s="217" t="s">
        <v>361</v>
      </c>
      <c r="G112" s="218" t="s">
        <v>244</v>
      </c>
      <c r="H112" s="219">
        <v>4</v>
      </c>
      <c r="I112" s="220"/>
      <c r="J112" s="221">
        <f>ROUND(I112*H112,2)</f>
        <v>0</v>
      </c>
      <c r="K112" s="217" t="s">
        <v>182</v>
      </c>
      <c r="L112" s="45"/>
      <c r="M112" s="222" t="s">
        <v>19</v>
      </c>
      <c r="N112" s="223" t="s">
        <v>42</v>
      </c>
      <c r="O112" s="85"/>
      <c r="P112" s="224">
        <f>O112*H112</f>
        <v>0</v>
      </c>
      <c r="Q112" s="224">
        <v>0</v>
      </c>
      <c r="R112" s="224">
        <f>Q112*H112</f>
        <v>0</v>
      </c>
      <c r="S112" s="224">
        <v>0</v>
      </c>
      <c r="T112" s="225">
        <f>S112*H112</f>
        <v>0</v>
      </c>
      <c r="U112" s="39"/>
      <c r="V112" s="39"/>
      <c r="W112" s="39"/>
      <c r="X112" s="39"/>
      <c r="Y112" s="39"/>
      <c r="Z112" s="39"/>
      <c r="AA112" s="39"/>
      <c r="AB112" s="39"/>
      <c r="AC112" s="39"/>
      <c r="AD112" s="39"/>
      <c r="AE112" s="39"/>
      <c r="AR112" s="226" t="s">
        <v>118</v>
      </c>
      <c r="AT112" s="226" t="s">
        <v>178</v>
      </c>
      <c r="AU112" s="226" t="s">
        <v>71</v>
      </c>
      <c r="AY112" s="18" t="s">
        <v>175</v>
      </c>
      <c r="BE112" s="227">
        <f>IF(N112="základní",J112,0)</f>
        <v>0</v>
      </c>
      <c r="BF112" s="227">
        <f>IF(N112="snížená",J112,0)</f>
        <v>0</v>
      </c>
      <c r="BG112" s="227">
        <f>IF(N112="zákl. přenesená",J112,0)</f>
        <v>0</v>
      </c>
      <c r="BH112" s="227">
        <f>IF(N112="sníž. přenesená",J112,0)</f>
        <v>0</v>
      </c>
      <c r="BI112" s="227">
        <f>IF(N112="nulová",J112,0)</f>
        <v>0</v>
      </c>
      <c r="BJ112" s="18" t="s">
        <v>78</v>
      </c>
      <c r="BK112" s="227">
        <f>ROUND(I112*H112,2)</f>
        <v>0</v>
      </c>
      <c r="BL112" s="18" t="s">
        <v>118</v>
      </c>
      <c r="BM112" s="226" t="s">
        <v>488</v>
      </c>
    </row>
    <row r="113" s="13" customFormat="1">
      <c r="A113" s="13"/>
      <c r="B113" s="228"/>
      <c r="C113" s="229"/>
      <c r="D113" s="230" t="s">
        <v>184</v>
      </c>
      <c r="E113" s="231" t="s">
        <v>19</v>
      </c>
      <c r="F113" s="232" t="s">
        <v>489</v>
      </c>
      <c r="G113" s="229"/>
      <c r="H113" s="233">
        <v>4</v>
      </c>
      <c r="I113" s="234"/>
      <c r="J113" s="229"/>
      <c r="K113" s="229"/>
      <c r="L113" s="235"/>
      <c r="M113" s="236"/>
      <c r="N113" s="237"/>
      <c r="O113" s="237"/>
      <c r="P113" s="237"/>
      <c r="Q113" s="237"/>
      <c r="R113" s="237"/>
      <c r="S113" s="237"/>
      <c r="T113" s="238"/>
      <c r="U113" s="13"/>
      <c r="V113" s="13"/>
      <c r="W113" s="13"/>
      <c r="X113" s="13"/>
      <c r="Y113" s="13"/>
      <c r="Z113" s="13"/>
      <c r="AA113" s="13"/>
      <c r="AB113" s="13"/>
      <c r="AC113" s="13"/>
      <c r="AD113" s="13"/>
      <c r="AE113" s="13"/>
      <c r="AT113" s="239" t="s">
        <v>184</v>
      </c>
      <c r="AU113" s="239" t="s">
        <v>71</v>
      </c>
      <c r="AV113" s="13" t="s">
        <v>80</v>
      </c>
      <c r="AW113" s="13" t="s">
        <v>32</v>
      </c>
      <c r="AX113" s="13" t="s">
        <v>78</v>
      </c>
      <c r="AY113" s="239" t="s">
        <v>175</v>
      </c>
    </row>
    <row r="114" s="2" customFormat="1" ht="37.8" customHeight="1">
      <c r="A114" s="39"/>
      <c r="B114" s="40"/>
      <c r="C114" s="215" t="s">
        <v>135</v>
      </c>
      <c r="D114" s="215" t="s">
        <v>178</v>
      </c>
      <c r="E114" s="216" t="s">
        <v>389</v>
      </c>
      <c r="F114" s="217" t="s">
        <v>390</v>
      </c>
      <c r="G114" s="218" t="s">
        <v>244</v>
      </c>
      <c r="H114" s="219">
        <v>40</v>
      </c>
      <c r="I114" s="220"/>
      <c r="J114" s="221">
        <f>ROUND(I114*H114,2)</f>
        <v>0</v>
      </c>
      <c r="K114" s="217" t="s">
        <v>182</v>
      </c>
      <c r="L114" s="45"/>
      <c r="M114" s="222" t="s">
        <v>19</v>
      </c>
      <c r="N114" s="223" t="s">
        <v>42</v>
      </c>
      <c r="O114" s="85"/>
      <c r="P114" s="224">
        <f>O114*H114</f>
        <v>0</v>
      </c>
      <c r="Q114" s="224">
        <v>0</v>
      </c>
      <c r="R114" s="224">
        <f>Q114*H114</f>
        <v>0</v>
      </c>
      <c r="S114" s="224">
        <v>0</v>
      </c>
      <c r="T114" s="225">
        <f>S114*H114</f>
        <v>0</v>
      </c>
      <c r="U114" s="39"/>
      <c r="V114" s="39"/>
      <c r="W114" s="39"/>
      <c r="X114" s="39"/>
      <c r="Y114" s="39"/>
      <c r="Z114" s="39"/>
      <c r="AA114" s="39"/>
      <c r="AB114" s="39"/>
      <c r="AC114" s="39"/>
      <c r="AD114" s="39"/>
      <c r="AE114" s="39"/>
      <c r="AR114" s="226" t="s">
        <v>118</v>
      </c>
      <c r="AT114" s="226" t="s">
        <v>178</v>
      </c>
      <c r="AU114" s="226" t="s">
        <v>71</v>
      </c>
      <c r="AY114" s="18" t="s">
        <v>175</v>
      </c>
      <c r="BE114" s="227">
        <f>IF(N114="základní",J114,0)</f>
        <v>0</v>
      </c>
      <c r="BF114" s="227">
        <f>IF(N114="snížená",J114,0)</f>
        <v>0</v>
      </c>
      <c r="BG114" s="227">
        <f>IF(N114="zákl. přenesená",J114,0)</f>
        <v>0</v>
      </c>
      <c r="BH114" s="227">
        <f>IF(N114="sníž. přenesená",J114,0)</f>
        <v>0</v>
      </c>
      <c r="BI114" s="227">
        <f>IF(N114="nulová",J114,0)</f>
        <v>0</v>
      </c>
      <c r="BJ114" s="18" t="s">
        <v>78</v>
      </c>
      <c r="BK114" s="227">
        <f>ROUND(I114*H114,2)</f>
        <v>0</v>
      </c>
      <c r="BL114" s="18" t="s">
        <v>118</v>
      </c>
      <c r="BM114" s="226" t="s">
        <v>490</v>
      </c>
    </row>
    <row r="115" s="15" customFormat="1">
      <c r="A115" s="15"/>
      <c r="B115" s="261"/>
      <c r="C115" s="262"/>
      <c r="D115" s="230" t="s">
        <v>184</v>
      </c>
      <c r="E115" s="263" t="s">
        <v>19</v>
      </c>
      <c r="F115" s="264" t="s">
        <v>491</v>
      </c>
      <c r="G115" s="262"/>
      <c r="H115" s="263" t="s">
        <v>19</v>
      </c>
      <c r="I115" s="265"/>
      <c r="J115" s="262"/>
      <c r="K115" s="262"/>
      <c r="L115" s="266"/>
      <c r="M115" s="267"/>
      <c r="N115" s="268"/>
      <c r="O115" s="268"/>
      <c r="P115" s="268"/>
      <c r="Q115" s="268"/>
      <c r="R115" s="268"/>
      <c r="S115" s="268"/>
      <c r="T115" s="269"/>
      <c r="U115" s="15"/>
      <c r="V115" s="15"/>
      <c r="W115" s="15"/>
      <c r="X115" s="15"/>
      <c r="Y115" s="15"/>
      <c r="Z115" s="15"/>
      <c r="AA115" s="15"/>
      <c r="AB115" s="15"/>
      <c r="AC115" s="15"/>
      <c r="AD115" s="15"/>
      <c r="AE115" s="15"/>
      <c r="AT115" s="270" t="s">
        <v>184</v>
      </c>
      <c r="AU115" s="270" t="s">
        <v>71</v>
      </c>
      <c r="AV115" s="15" t="s">
        <v>78</v>
      </c>
      <c r="AW115" s="15" t="s">
        <v>32</v>
      </c>
      <c r="AX115" s="15" t="s">
        <v>71</v>
      </c>
      <c r="AY115" s="270" t="s">
        <v>175</v>
      </c>
    </row>
    <row r="116" s="13" customFormat="1">
      <c r="A116" s="13"/>
      <c r="B116" s="228"/>
      <c r="C116" s="229"/>
      <c r="D116" s="230" t="s">
        <v>184</v>
      </c>
      <c r="E116" s="231" t="s">
        <v>19</v>
      </c>
      <c r="F116" s="232" t="s">
        <v>281</v>
      </c>
      <c r="G116" s="229"/>
      <c r="H116" s="233">
        <v>40</v>
      </c>
      <c r="I116" s="234"/>
      <c r="J116" s="229"/>
      <c r="K116" s="229"/>
      <c r="L116" s="235"/>
      <c r="M116" s="236"/>
      <c r="N116" s="237"/>
      <c r="O116" s="237"/>
      <c r="P116" s="237"/>
      <c r="Q116" s="237"/>
      <c r="R116" s="237"/>
      <c r="S116" s="237"/>
      <c r="T116" s="238"/>
      <c r="U116" s="13"/>
      <c r="V116" s="13"/>
      <c r="W116" s="13"/>
      <c r="X116" s="13"/>
      <c r="Y116" s="13"/>
      <c r="Z116" s="13"/>
      <c r="AA116" s="13"/>
      <c r="AB116" s="13"/>
      <c r="AC116" s="13"/>
      <c r="AD116" s="13"/>
      <c r="AE116" s="13"/>
      <c r="AT116" s="239" t="s">
        <v>184</v>
      </c>
      <c r="AU116" s="239" t="s">
        <v>71</v>
      </c>
      <c r="AV116" s="13" t="s">
        <v>80</v>
      </c>
      <c r="AW116" s="13" t="s">
        <v>32</v>
      </c>
      <c r="AX116" s="13" t="s">
        <v>78</v>
      </c>
      <c r="AY116" s="239" t="s">
        <v>175</v>
      </c>
    </row>
    <row r="117" s="2" customFormat="1" ht="16.5" customHeight="1">
      <c r="A117" s="39"/>
      <c r="B117" s="40"/>
      <c r="C117" s="251" t="s">
        <v>138</v>
      </c>
      <c r="D117" s="251" t="s">
        <v>199</v>
      </c>
      <c r="E117" s="252" t="s">
        <v>400</v>
      </c>
      <c r="F117" s="253" t="s">
        <v>401</v>
      </c>
      <c r="G117" s="254" t="s">
        <v>196</v>
      </c>
      <c r="H117" s="255">
        <v>0.29999999999999999</v>
      </c>
      <c r="I117" s="256"/>
      <c r="J117" s="257">
        <f>ROUND(I117*H117,2)</f>
        <v>0</v>
      </c>
      <c r="K117" s="253" t="s">
        <v>182</v>
      </c>
      <c r="L117" s="258"/>
      <c r="M117" s="259" t="s">
        <v>19</v>
      </c>
      <c r="N117" s="260" t="s">
        <v>42</v>
      </c>
      <c r="O117" s="85"/>
      <c r="P117" s="224">
        <f>O117*H117</f>
        <v>0</v>
      </c>
      <c r="Q117" s="224">
        <v>2.4289999999999998</v>
      </c>
      <c r="R117" s="224">
        <f>Q117*H117</f>
        <v>0.7286999999999999</v>
      </c>
      <c r="S117" s="224">
        <v>0</v>
      </c>
      <c r="T117" s="225">
        <f>S117*H117</f>
        <v>0</v>
      </c>
      <c r="U117" s="39"/>
      <c r="V117" s="39"/>
      <c r="W117" s="39"/>
      <c r="X117" s="39"/>
      <c r="Y117" s="39"/>
      <c r="Z117" s="39"/>
      <c r="AA117" s="39"/>
      <c r="AB117" s="39"/>
      <c r="AC117" s="39"/>
      <c r="AD117" s="39"/>
      <c r="AE117" s="39"/>
      <c r="AR117" s="226" t="s">
        <v>203</v>
      </c>
      <c r="AT117" s="226" t="s">
        <v>199</v>
      </c>
      <c r="AU117" s="226" t="s">
        <v>71</v>
      </c>
      <c r="AY117" s="18" t="s">
        <v>175</v>
      </c>
      <c r="BE117" s="227">
        <f>IF(N117="základní",J117,0)</f>
        <v>0</v>
      </c>
      <c r="BF117" s="227">
        <f>IF(N117="snížená",J117,0)</f>
        <v>0</v>
      </c>
      <c r="BG117" s="227">
        <f>IF(N117="zákl. přenesená",J117,0)</f>
        <v>0</v>
      </c>
      <c r="BH117" s="227">
        <f>IF(N117="sníž. přenesená",J117,0)</f>
        <v>0</v>
      </c>
      <c r="BI117" s="227">
        <f>IF(N117="nulová",J117,0)</f>
        <v>0</v>
      </c>
      <c r="BJ117" s="18" t="s">
        <v>78</v>
      </c>
      <c r="BK117" s="227">
        <f>ROUND(I117*H117,2)</f>
        <v>0</v>
      </c>
      <c r="BL117" s="18" t="s">
        <v>118</v>
      </c>
      <c r="BM117" s="226" t="s">
        <v>492</v>
      </c>
    </row>
    <row r="118" s="13" customFormat="1">
      <c r="A118" s="13"/>
      <c r="B118" s="228"/>
      <c r="C118" s="229"/>
      <c r="D118" s="230" t="s">
        <v>184</v>
      </c>
      <c r="E118" s="231" t="s">
        <v>19</v>
      </c>
      <c r="F118" s="232" t="s">
        <v>493</v>
      </c>
      <c r="G118" s="229"/>
      <c r="H118" s="233">
        <v>0.29999999999999999</v>
      </c>
      <c r="I118" s="234"/>
      <c r="J118" s="229"/>
      <c r="K118" s="229"/>
      <c r="L118" s="235"/>
      <c r="M118" s="236"/>
      <c r="N118" s="237"/>
      <c r="O118" s="237"/>
      <c r="P118" s="237"/>
      <c r="Q118" s="237"/>
      <c r="R118" s="237"/>
      <c r="S118" s="237"/>
      <c r="T118" s="238"/>
      <c r="U118" s="13"/>
      <c r="V118" s="13"/>
      <c r="W118" s="13"/>
      <c r="X118" s="13"/>
      <c r="Y118" s="13"/>
      <c r="Z118" s="13"/>
      <c r="AA118" s="13"/>
      <c r="AB118" s="13"/>
      <c r="AC118" s="13"/>
      <c r="AD118" s="13"/>
      <c r="AE118" s="13"/>
      <c r="AT118" s="239" t="s">
        <v>184</v>
      </c>
      <c r="AU118" s="239" t="s">
        <v>71</v>
      </c>
      <c r="AV118" s="13" t="s">
        <v>80</v>
      </c>
      <c r="AW118" s="13" t="s">
        <v>32</v>
      </c>
      <c r="AX118" s="13" t="s">
        <v>78</v>
      </c>
      <c r="AY118" s="239" t="s">
        <v>175</v>
      </c>
    </row>
    <row r="119" s="2" customFormat="1" ht="37.8" customHeight="1">
      <c r="A119" s="39"/>
      <c r="B119" s="40"/>
      <c r="C119" s="215" t="s">
        <v>8</v>
      </c>
      <c r="D119" s="215" t="s">
        <v>178</v>
      </c>
      <c r="E119" s="216" t="s">
        <v>405</v>
      </c>
      <c r="F119" s="217" t="s">
        <v>454</v>
      </c>
      <c r="G119" s="218" t="s">
        <v>202</v>
      </c>
      <c r="H119" s="219">
        <v>0.66000000000000003</v>
      </c>
      <c r="I119" s="220"/>
      <c r="J119" s="221">
        <f>ROUND(I119*H119,2)</f>
        <v>0</v>
      </c>
      <c r="K119" s="217" t="s">
        <v>182</v>
      </c>
      <c r="L119" s="45"/>
      <c r="M119" s="222" t="s">
        <v>19</v>
      </c>
      <c r="N119" s="223" t="s">
        <v>42</v>
      </c>
      <c r="O119" s="85"/>
      <c r="P119" s="224">
        <f>O119*H119</f>
        <v>0</v>
      </c>
      <c r="Q119" s="224">
        <v>0</v>
      </c>
      <c r="R119" s="224">
        <f>Q119*H119</f>
        <v>0</v>
      </c>
      <c r="S119" s="224">
        <v>0</v>
      </c>
      <c r="T119" s="225">
        <f>S119*H119</f>
        <v>0</v>
      </c>
      <c r="U119" s="39"/>
      <c r="V119" s="39"/>
      <c r="W119" s="39"/>
      <c r="X119" s="39"/>
      <c r="Y119" s="39"/>
      <c r="Z119" s="39"/>
      <c r="AA119" s="39"/>
      <c r="AB119" s="39"/>
      <c r="AC119" s="39"/>
      <c r="AD119" s="39"/>
      <c r="AE119" s="39"/>
      <c r="AR119" s="226" t="s">
        <v>118</v>
      </c>
      <c r="AT119" s="226" t="s">
        <v>178</v>
      </c>
      <c r="AU119" s="226" t="s">
        <v>71</v>
      </c>
      <c r="AY119" s="18" t="s">
        <v>175</v>
      </c>
      <c r="BE119" s="227">
        <f>IF(N119="základní",J119,0)</f>
        <v>0</v>
      </c>
      <c r="BF119" s="227">
        <f>IF(N119="snížená",J119,0)</f>
        <v>0</v>
      </c>
      <c r="BG119" s="227">
        <f>IF(N119="zákl. přenesená",J119,0)</f>
        <v>0</v>
      </c>
      <c r="BH119" s="227">
        <f>IF(N119="sníž. přenesená",J119,0)</f>
        <v>0</v>
      </c>
      <c r="BI119" s="227">
        <f>IF(N119="nulová",J119,0)</f>
        <v>0</v>
      </c>
      <c r="BJ119" s="18" t="s">
        <v>78</v>
      </c>
      <c r="BK119" s="227">
        <f>ROUND(I119*H119,2)</f>
        <v>0</v>
      </c>
      <c r="BL119" s="18" t="s">
        <v>118</v>
      </c>
      <c r="BM119" s="226" t="s">
        <v>494</v>
      </c>
    </row>
    <row r="120" s="13" customFormat="1">
      <c r="A120" s="13"/>
      <c r="B120" s="228"/>
      <c r="C120" s="229"/>
      <c r="D120" s="230" t="s">
        <v>184</v>
      </c>
      <c r="E120" s="231" t="s">
        <v>19</v>
      </c>
      <c r="F120" s="232" t="s">
        <v>495</v>
      </c>
      <c r="G120" s="229"/>
      <c r="H120" s="233">
        <v>0.66000000000000003</v>
      </c>
      <c r="I120" s="234"/>
      <c r="J120" s="229"/>
      <c r="K120" s="229"/>
      <c r="L120" s="235"/>
      <c r="M120" s="271"/>
      <c r="N120" s="272"/>
      <c r="O120" s="272"/>
      <c r="P120" s="272"/>
      <c r="Q120" s="272"/>
      <c r="R120" s="272"/>
      <c r="S120" s="272"/>
      <c r="T120" s="273"/>
      <c r="U120" s="13"/>
      <c r="V120" s="13"/>
      <c r="W120" s="13"/>
      <c r="X120" s="13"/>
      <c r="Y120" s="13"/>
      <c r="Z120" s="13"/>
      <c r="AA120" s="13"/>
      <c r="AB120" s="13"/>
      <c r="AC120" s="13"/>
      <c r="AD120" s="13"/>
      <c r="AE120" s="13"/>
      <c r="AT120" s="239" t="s">
        <v>184</v>
      </c>
      <c r="AU120" s="239" t="s">
        <v>71</v>
      </c>
      <c r="AV120" s="13" t="s">
        <v>80</v>
      </c>
      <c r="AW120" s="13" t="s">
        <v>32</v>
      </c>
      <c r="AX120" s="13" t="s">
        <v>78</v>
      </c>
      <c r="AY120" s="239" t="s">
        <v>175</v>
      </c>
    </row>
    <row r="121" s="2" customFormat="1" ht="6.96" customHeight="1">
      <c r="A121" s="39"/>
      <c r="B121" s="60"/>
      <c r="C121" s="61"/>
      <c r="D121" s="61"/>
      <c r="E121" s="61"/>
      <c r="F121" s="61"/>
      <c r="G121" s="61"/>
      <c r="H121" s="61"/>
      <c r="I121" s="61"/>
      <c r="J121" s="61"/>
      <c r="K121" s="61"/>
      <c r="L121" s="45"/>
      <c r="M121" s="39"/>
      <c r="O121" s="39"/>
      <c r="P121" s="39"/>
      <c r="Q121" s="39"/>
      <c r="R121" s="39"/>
      <c r="S121" s="39"/>
      <c r="T121" s="39"/>
      <c r="U121" s="39"/>
      <c r="V121" s="39"/>
      <c r="W121" s="39"/>
      <c r="X121" s="39"/>
      <c r="Y121" s="39"/>
      <c r="Z121" s="39"/>
      <c r="AA121" s="39"/>
      <c r="AB121" s="39"/>
      <c r="AC121" s="39"/>
      <c r="AD121" s="39"/>
      <c r="AE121" s="39"/>
    </row>
  </sheetData>
  <sheetProtection sheet="1" autoFilter="0" formatColumns="0" formatRows="0" objects="1" scenarios="1" spinCount="100000" saltValue="C4TPaoA0To3w6sHZ9YnZHRtxrtdeKaFPZtDG4AwCX2rvj5bDZiHgoznzzWVtgdPCD7SZfiSzGPXlu3BCZ1w73g==" hashValue="GSDufM6MSZ1hgk2auVKIOyl0cPu+vBrABqbQ5PXwgkzD3VzjFJK9FtfLxBcudxcsZjmRQV9X5wd7rMCCFsMzdQ==" algorithmName="SHA-512" password="CC35"/>
  <autoFilter ref="C90:K120"/>
  <mergeCells count="15">
    <mergeCell ref="E7:H7"/>
    <mergeCell ref="E11:H11"/>
    <mergeCell ref="E9:H9"/>
    <mergeCell ref="E13:H13"/>
    <mergeCell ref="E22:H22"/>
    <mergeCell ref="E31:H31"/>
    <mergeCell ref="E52:H52"/>
    <mergeCell ref="E56:H56"/>
    <mergeCell ref="E54:H54"/>
    <mergeCell ref="E58:H58"/>
    <mergeCell ref="E77:H77"/>
    <mergeCell ref="E81:H81"/>
    <mergeCell ref="E79:H79"/>
    <mergeCell ref="E83:H8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109</v>
      </c>
    </row>
    <row r="3" s="1" customFormat="1" ht="6.96" customHeight="1">
      <c r="B3" s="140"/>
      <c r="C3" s="141"/>
      <c r="D3" s="141"/>
      <c r="E3" s="141"/>
      <c r="F3" s="141"/>
      <c r="G3" s="141"/>
      <c r="H3" s="141"/>
      <c r="I3" s="141"/>
      <c r="J3" s="141"/>
      <c r="K3" s="141"/>
      <c r="L3" s="21"/>
      <c r="AT3" s="18" t="s">
        <v>80</v>
      </c>
    </row>
    <row r="4" s="1" customFormat="1" ht="24.96" customHeight="1">
      <c r="B4" s="21"/>
      <c r="D4" s="142" t="s">
        <v>147</v>
      </c>
      <c r="L4" s="21"/>
      <c r="M4" s="143" t="s">
        <v>10</v>
      </c>
      <c r="AT4" s="18" t="s">
        <v>4</v>
      </c>
    </row>
    <row r="5" s="1" customFormat="1" ht="6.96" customHeight="1">
      <c r="B5" s="21"/>
      <c r="L5" s="21"/>
    </row>
    <row r="6" s="1" customFormat="1" ht="12" customHeight="1">
      <c r="B6" s="21"/>
      <c r="D6" s="144" t="s">
        <v>16</v>
      </c>
      <c r="L6" s="21"/>
    </row>
    <row r="7" s="1" customFormat="1" ht="16.5" customHeight="1">
      <c r="B7" s="21"/>
      <c r="E7" s="145" t="str">
        <f>'Rekapitulace zakázky'!K6</f>
        <v>Oprava geometrických parametrů koleje 2023 u ST Ústí nad Labem</v>
      </c>
      <c r="F7" s="144"/>
      <c r="G7" s="144"/>
      <c r="H7" s="144"/>
      <c r="L7" s="21"/>
    </row>
    <row r="8">
      <c r="B8" s="21"/>
      <c r="D8" s="144" t="s">
        <v>148</v>
      </c>
      <c r="L8" s="21"/>
    </row>
    <row r="9" s="1" customFormat="1" ht="16.5" customHeight="1">
      <c r="B9" s="21"/>
      <c r="E9" s="145" t="s">
        <v>149</v>
      </c>
      <c r="F9" s="1"/>
      <c r="G9" s="1"/>
      <c r="H9" s="1"/>
      <c r="L9" s="21"/>
    </row>
    <row r="10" s="1" customFormat="1" ht="12" customHeight="1">
      <c r="B10" s="21"/>
      <c r="D10" s="144" t="s">
        <v>150</v>
      </c>
      <c r="L10" s="21"/>
    </row>
    <row r="11" s="2" customFormat="1" ht="16.5" customHeight="1">
      <c r="A11" s="39"/>
      <c r="B11" s="45"/>
      <c r="C11" s="39"/>
      <c r="D11" s="39"/>
      <c r="E11" s="146" t="s">
        <v>151</v>
      </c>
      <c r="F11" s="39"/>
      <c r="G11" s="39"/>
      <c r="H11" s="39"/>
      <c r="I11" s="39"/>
      <c r="J11" s="39"/>
      <c r="K11" s="39"/>
      <c r="L11" s="147"/>
      <c r="S11" s="39"/>
      <c r="T11" s="39"/>
      <c r="U11" s="39"/>
      <c r="V11" s="39"/>
      <c r="W11" s="39"/>
      <c r="X11" s="39"/>
      <c r="Y11" s="39"/>
      <c r="Z11" s="39"/>
      <c r="AA11" s="39"/>
      <c r="AB11" s="39"/>
      <c r="AC11" s="39"/>
      <c r="AD11" s="39"/>
      <c r="AE11" s="39"/>
    </row>
    <row r="12" s="2" customFormat="1" ht="12" customHeight="1">
      <c r="A12" s="39"/>
      <c r="B12" s="45"/>
      <c r="C12" s="39"/>
      <c r="D12" s="144" t="s">
        <v>152</v>
      </c>
      <c r="E12" s="39"/>
      <c r="F12" s="39"/>
      <c r="G12" s="39"/>
      <c r="H12" s="39"/>
      <c r="I12" s="39"/>
      <c r="J12" s="39"/>
      <c r="K12" s="39"/>
      <c r="L12" s="147"/>
      <c r="S12" s="39"/>
      <c r="T12" s="39"/>
      <c r="U12" s="39"/>
      <c r="V12" s="39"/>
      <c r="W12" s="39"/>
      <c r="X12" s="39"/>
      <c r="Y12" s="39"/>
      <c r="Z12" s="39"/>
      <c r="AA12" s="39"/>
      <c r="AB12" s="39"/>
      <c r="AC12" s="39"/>
      <c r="AD12" s="39"/>
      <c r="AE12" s="39"/>
    </row>
    <row r="13" s="2" customFormat="1" ht="16.5" customHeight="1">
      <c r="A13" s="39"/>
      <c r="B13" s="45"/>
      <c r="C13" s="39"/>
      <c r="D13" s="39"/>
      <c r="E13" s="148" t="s">
        <v>496</v>
      </c>
      <c r="F13" s="39"/>
      <c r="G13" s="39"/>
      <c r="H13" s="39"/>
      <c r="I13" s="39"/>
      <c r="J13" s="39"/>
      <c r="K13" s="39"/>
      <c r="L13" s="147"/>
      <c r="S13" s="39"/>
      <c r="T13" s="39"/>
      <c r="U13" s="39"/>
      <c r="V13" s="39"/>
      <c r="W13" s="39"/>
      <c r="X13" s="39"/>
      <c r="Y13" s="39"/>
      <c r="Z13" s="39"/>
      <c r="AA13" s="39"/>
      <c r="AB13" s="39"/>
      <c r="AC13" s="39"/>
      <c r="AD13" s="39"/>
      <c r="AE13" s="39"/>
    </row>
    <row r="14" s="2" customFormat="1">
      <c r="A14" s="39"/>
      <c r="B14" s="45"/>
      <c r="C14" s="39"/>
      <c r="D14" s="39"/>
      <c r="E14" s="39"/>
      <c r="F14" s="39"/>
      <c r="G14" s="39"/>
      <c r="H14" s="39"/>
      <c r="I14" s="39"/>
      <c r="J14" s="39"/>
      <c r="K14" s="39"/>
      <c r="L14" s="147"/>
      <c r="S14" s="39"/>
      <c r="T14" s="39"/>
      <c r="U14" s="39"/>
      <c r="V14" s="39"/>
      <c r="W14" s="39"/>
      <c r="X14" s="39"/>
      <c r="Y14" s="39"/>
      <c r="Z14" s="39"/>
      <c r="AA14" s="39"/>
      <c r="AB14" s="39"/>
      <c r="AC14" s="39"/>
      <c r="AD14" s="39"/>
      <c r="AE14" s="39"/>
    </row>
    <row r="15" s="2" customFormat="1" ht="12" customHeight="1">
      <c r="A15" s="39"/>
      <c r="B15" s="45"/>
      <c r="C15" s="39"/>
      <c r="D15" s="144" t="s">
        <v>18</v>
      </c>
      <c r="E15" s="39"/>
      <c r="F15" s="134" t="s">
        <v>19</v>
      </c>
      <c r="G15" s="39"/>
      <c r="H15" s="39"/>
      <c r="I15" s="144" t="s">
        <v>20</v>
      </c>
      <c r="J15" s="134" t="s">
        <v>19</v>
      </c>
      <c r="K15" s="39"/>
      <c r="L15" s="147"/>
      <c r="S15" s="39"/>
      <c r="T15" s="39"/>
      <c r="U15" s="39"/>
      <c r="V15" s="39"/>
      <c r="W15" s="39"/>
      <c r="X15" s="39"/>
      <c r="Y15" s="39"/>
      <c r="Z15" s="39"/>
      <c r="AA15" s="39"/>
      <c r="AB15" s="39"/>
      <c r="AC15" s="39"/>
      <c r="AD15" s="39"/>
      <c r="AE15" s="39"/>
    </row>
    <row r="16" s="2" customFormat="1" ht="12" customHeight="1">
      <c r="A16" s="39"/>
      <c r="B16" s="45"/>
      <c r="C16" s="39"/>
      <c r="D16" s="144" t="s">
        <v>21</v>
      </c>
      <c r="E16" s="39"/>
      <c r="F16" s="134" t="s">
        <v>22</v>
      </c>
      <c r="G16" s="39"/>
      <c r="H16" s="39"/>
      <c r="I16" s="144" t="s">
        <v>23</v>
      </c>
      <c r="J16" s="149" t="str">
        <f>'Rekapitulace zakázky'!AN8</f>
        <v>21. 2. 2023</v>
      </c>
      <c r="K16" s="39"/>
      <c r="L16" s="147"/>
      <c r="S16" s="39"/>
      <c r="T16" s="39"/>
      <c r="U16" s="39"/>
      <c r="V16" s="39"/>
      <c r="W16" s="39"/>
      <c r="X16" s="39"/>
      <c r="Y16" s="39"/>
      <c r="Z16" s="39"/>
      <c r="AA16" s="39"/>
      <c r="AB16" s="39"/>
      <c r="AC16" s="39"/>
      <c r="AD16" s="39"/>
      <c r="AE16" s="39"/>
    </row>
    <row r="17" s="2" customFormat="1" ht="10.8" customHeight="1">
      <c r="A17" s="39"/>
      <c r="B17" s="45"/>
      <c r="C17" s="39"/>
      <c r="D17" s="39"/>
      <c r="E17" s="39"/>
      <c r="F17" s="39"/>
      <c r="G17" s="39"/>
      <c r="H17" s="39"/>
      <c r="I17" s="39"/>
      <c r="J17" s="39"/>
      <c r="K17" s="39"/>
      <c r="L17" s="147"/>
      <c r="S17" s="39"/>
      <c r="T17" s="39"/>
      <c r="U17" s="39"/>
      <c r="V17" s="39"/>
      <c r="W17" s="39"/>
      <c r="X17" s="39"/>
      <c r="Y17" s="39"/>
      <c r="Z17" s="39"/>
      <c r="AA17" s="39"/>
      <c r="AB17" s="39"/>
      <c r="AC17" s="39"/>
      <c r="AD17" s="39"/>
      <c r="AE17" s="39"/>
    </row>
    <row r="18" s="2" customFormat="1" ht="12" customHeight="1">
      <c r="A18" s="39"/>
      <c r="B18" s="45"/>
      <c r="C18" s="39"/>
      <c r="D18" s="144" t="s">
        <v>25</v>
      </c>
      <c r="E18" s="39"/>
      <c r="F18" s="39"/>
      <c r="G18" s="39"/>
      <c r="H18" s="39"/>
      <c r="I18" s="144" t="s">
        <v>26</v>
      </c>
      <c r="J18" s="134" t="str">
        <f>IF('Rekapitulace zakázky'!AN10="","",'Rekapitulace zakázky'!AN10)</f>
        <v/>
      </c>
      <c r="K18" s="39"/>
      <c r="L18" s="147"/>
      <c r="S18" s="39"/>
      <c r="T18" s="39"/>
      <c r="U18" s="39"/>
      <c r="V18" s="39"/>
      <c r="W18" s="39"/>
      <c r="X18" s="39"/>
      <c r="Y18" s="39"/>
      <c r="Z18" s="39"/>
      <c r="AA18" s="39"/>
      <c r="AB18" s="39"/>
      <c r="AC18" s="39"/>
      <c r="AD18" s="39"/>
      <c r="AE18" s="39"/>
    </row>
    <row r="19" s="2" customFormat="1" ht="18" customHeight="1">
      <c r="A19" s="39"/>
      <c r="B19" s="45"/>
      <c r="C19" s="39"/>
      <c r="D19" s="39"/>
      <c r="E19" s="134" t="str">
        <f>IF('Rekapitulace zakázky'!E11="","",'Rekapitulace zakázky'!E11)</f>
        <v>OŘ Ústí nad Labem</v>
      </c>
      <c r="F19" s="39"/>
      <c r="G19" s="39"/>
      <c r="H19" s="39"/>
      <c r="I19" s="144" t="s">
        <v>28</v>
      </c>
      <c r="J19" s="134" t="str">
        <f>IF('Rekapitulace zakázky'!AN11="","",'Rekapitulace zakázky'!AN11)</f>
        <v/>
      </c>
      <c r="K19" s="39"/>
      <c r="L19" s="147"/>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39"/>
      <c r="J20" s="39"/>
      <c r="K20" s="39"/>
      <c r="L20" s="147"/>
      <c r="S20" s="39"/>
      <c r="T20" s="39"/>
      <c r="U20" s="39"/>
      <c r="V20" s="39"/>
      <c r="W20" s="39"/>
      <c r="X20" s="39"/>
      <c r="Y20" s="39"/>
      <c r="Z20" s="39"/>
      <c r="AA20" s="39"/>
      <c r="AB20" s="39"/>
      <c r="AC20" s="39"/>
      <c r="AD20" s="39"/>
      <c r="AE20" s="39"/>
    </row>
    <row r="21" s="2" customFormat="1" ht="12" customHeight="1">
      <c r="A21" s="39"/>
      <c r="B21" s="45"/>
      <c r="C21" s="39"/>
      <c r="D21" s="144" t="s">
        <v>29</v>
      </c>
      <c r="E21" s="39"/>
      <c r="F21" s="39"/>
      <c r="G21" s="39"/>
      <c r="H21" s="39"/>
      <c r="I21" s="144" t="s">
        <v>26</v>
      </c>
      <c r="J21" s="34" t="str">
        <f>'Rekapitulace zakázky'!AN13</f>
        <v>Vyplň údaj</v>
      </c>
      <c r="K21" s="39"/>
      <c r="L21" s="147"/>
      <c r="S21" s="39"/>
      <c r="T21" s="39"/>
      <c r="U21" s="39"/>
      <c r="V21" s="39"/>
      <c r="W21" s="39"/>
      <c r="X21" s="39"/>
      <c r="Y21" s="39"/>
      <c r="Z21" s="39"/>
      <c r="AA21" s="39"/>
      <c r="AB21" s="39"/>
      <c r="AC21" s="39"/>
      <c r="AD21" s="39"/>
      <c r="AE21" s="39"/>
    </row>
    <row r="22" s="2" customFormat="1" ht="18" customHeight="1">
      <c r="A22" s="39"/>
      <c r="B22" s="45"/>
      <c r="C22" s="39"/>
      <c r="D22" s="39"/>
      <c r="E22" s="34" t="str">
        <f>'Rekapitulace zakázky'!E14</f>
        <v>Vyplň údaj</v>
      </c>
      <c r="F22" s="134"/>
      <c r="G22" s="134"/>
      <c r="H22" s="134"/>
      <c r="I22" s="144" t="s">
        <v>28</v>
      </c>
      <c r="J22" s="34" t="str">
        <f>'Rekapitulace zakázky'!AN14</f>
        <v>Vyplň údaj</v>
      </c>
      <c r="K22" s="39"/>
      <c r="L22" s="147"/>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39"/>
      <c r="J23" s="39"/>
      <c r="K23" s="39"/>
      <c r="L23" s="147"/>
      <c r="S23" s="39"/>
      <c r="T23" s="39"/>
      <c r="U23" s="39"/>
      <c r="V23" s="39"/>
      <c r="W23" s="39"/>
      <c r="X23" s="39"/>
      <c r="Y23" s="39"/>
      <c r="Z23" s="39"/>
      <c r="AA23" s="39"/>
      <c r="AB23" s="39"/>
      <c r="AC23" s="39"/>
      <c r="AD23" s="39"/>
      <c r="AE23" s="39"/>
    </row>
    <row r="24" s="2" customFormat="1" ht="12" customHeight="1">
      <c r="A24" s="39"/>
      <c r="B24" s="45"/>
      <c r="C24" s="39"/>
      <c r="D24" s="144" t="s">
        <v>31</v>
      </c>
      <c r="E24" s="39"/>
      <c r="F24" s="39"/>
      <c r="G24" s="39"/>
      <c r="H24" s="39"/>
      <c r="I24" s="144" t="s">
        <v>26</v>
      </c>
      <c r="J24" s="134" t="str">
        <f>IF('Rekapitulace zakázky'!AN16="","",'Rekapitulace zakázky'!AN16)</f>
        <v/>
      </c>
      <c r="K24" s="39"/>
      <c r="L24" s="147"/>
      <c r="S24" s="39"/>
      <c r="T24" s="39"/>
      <c r="U24" s="39"/>
      <c r="V24" s="39"/>
      <c r="W24" s="39"/>
      <c r="X24" s="39"/>
      <c r="Y24" s="39"/>
      <c r="Z24" s="39"/>
      <c r="AA24" s="39"/>
      <c r="AB24" s="39"/>
      <c r="AC24" s="39"/>
      <c r="AD24" s="39"/>
      <c r="AE24" s="39"/>
    </row>
    <row r="25" s="2" customFormat="1" ht="18" customHeight="1">
      <c r="A25" s="39"/>
      <c r="B25" s="45"/>
      <c r="C25" s="39"/>
      <c r="D25" s="39"/>
      <c r="E25" s="134" t="str">
        <f>IF('Rekapitulace zakázky'!E17="","",'Rekapitulace zakázky'!E17)</f>
        <v xml:space="preserve"> </v>
      </c>
      <c r="F25" s="39"/>
      <c r="G25" s="39"/>
      <c r="H25" s="39"/>
      <c r="I25" s="144" t="s">
        <v>28</v>
      </c>
      <c r="J25" s="134" t="str">
        <f>IF('Rekapitulace zakázky'!AN17="","",'Rekapitulace zakázky'!AN17)</f>
        <v/>
      </c>
      <c r="K25" s="39"/>
      <c r="L25" s="147"/>
      <c r="S25" s="39"/>
      <c r="T25" s="39"/>
      <c r="U25" s="39"/>
      <c r="V25" s="39"/>
      <c r="W25" s="39"/>
      <c r="X25" s="39"/>
      <c r="Y25" s="39"/>
      <c r="Z25" s="39"/>
      <c r="AA25" s="39"/>
      <c r="AB25" s="39"/>
      <c r="AC25" s="39"/>
      <c r="AD25" s="39"/>
      <c r="AE25" s="39"/>
    </row>
    <row r="26" s="2" customFormat="1" ht="6.96" customHeight="1">
      <c r="A26" s="39"/>
      <c r="B26" s="45"/>
      <c r="C26" s="39"/>
      <c r="D26" s="39"/>
      <c r="E26" s="39"/>
      <c r="F26" s="39"/>
      <c r="G26" s="39"/>
      <c r="H26" s="39"/>
      <c r="I26" s="39"/>
      <c r="J26" s="39"/>
      <c r="K26" s="39"/>
      <c r="L26" s="147"/>
      <c r="S26" s="39"/>
      <c r="T26" s="39"/>
      <c r="U26" s="39"/>
      <c r="V26" s="39"/>
      <c r="W26" s="39"/>
      <c r="X26" s="39"/>
      <c r="Y26" s="39"/>
      <c r="Z26" s="39"/>
      <c r="AA26" s="39"/>
      <c r="AB26" s="39"/>
      <c r="AC26" s="39"/>
      <c r="AD26" s="39"/>
      <c r="AE26" s="39"/>
    </row>
    <row r="27" s="2" customFormat="1" ht="12" customHeight="1">
      <c r="A27" s="39"/>
      <c r="B27" s="45"/>
      <c r="C27" s="39"/>
      <c r="D27" s="144" t="s">
        <v>33</v>
      </c>
      <c r="E27" s="39"/>
      <c r="F27" s="39"/>
      <c r="G27" s="39"/>
      <c r="H27" s="39"/>
      <c r="I27" s="144" t="s">
        <v>26</v>
      </c>
      <c r="J27" s="134" t="s">
        <v>19</v>
      </c>
      <c r="K27" s="39"/>
      <c r="L27" s="147"/>
      <c r="S27" s="39"/>
      <c r="T27" s="39"/>
      <c r="U27" s="39"/>
      <c r="V27" s="39"/>
      <c r="W27" s="39"/>
      <c r="X27" s="39"/>
      <c r="Y27" s="39"/>
      <c r="Z27" s="39"/>
      <c r="AA27" s="39"/>
      <c r="AB27" s="39"/>
      <c r="AC27" s="39"/>
      <c r="AD27" s="39"/>
      <c r="AE27" s="39"/>
    </row>
    <row r="28" s="2" customFormat="1" ht="18" customHeight="1">
      <c r="A28" s="39"/>
      <c r="B28" s="45"/>
      <c r="C28" s="39"/>
      <c r="D28" s="39"/>
      <c r="E28" s="134" t="s">
        <v>34</v>
      </c>
      <c r="F28" s="39"/>
      <c r="G28" s="39"/>
      <c r="H28" s="39"/>
      <c r="I28" s="144" t="s">
        <v>28</v>
      </c>
      <c r="J28" s="134" t="s">
        <v>19</v>
      </c>
      <c r="K28" s="39"/>
      <c r="L28" s="147"/>
      <c r="S28" s="39"/>
      <c r="T28" s="39"/>
      <c r="U28" s="39"/>
      <c r="V28" s="39"/>
      <c r="W28" s="39"/>
      <c r="X28" s="39"/>
      <c r="Y28" s="39"/>
      <c r="Z28" s="39"/>
      <c r="AA28" s="39"/>
      <c r="AB28" s="39"/>
      <c r="AC28" s="39"/>
      <c r="AD28" s="39"/>
      <c r="AE28" s="39"/>
    </row>
    <row r="29" s="2" customFormat="1" ht="6.96" customHeight="1">
      <c r="A29" s="39"/>
      <c r="B29" s="45"/>
      <c r="C29" s="39"/>
      <c r="D29" s="39"/>
      <c r="E29" s="39"/>
      <c r="F29" s="39"/>
      <c r="G29" s="39"/>
      <c r="H29" s="39"/>
      <c r="I29" s="39"/>
      <c r="J29" s="39"/>
      <c r="K29" s="39"/>
      <c r="L29" s="147"/>
      <c r="S29" s="39"/>
      <c r="T29" s="39"/>
      <c r="U29" s="39"/>
      <c r="V29" s="39"/>
      <c r="W29" s="39"/>
      <c r="X29" s="39"/>
      <c r="Y29" s="39"/>
      <c r="Z29" s="39"/>
      <c r="AA29" s="39"/>
      <c r="AB29" s="39"/>
      <c r="AC29" s="39"/>
      <c r="AD29" s="39"/>
      <c r="AE29" s="39"/>
    </row>
    <row r="30" s="2" customFormat="1" ht="12" customHeight="1">
      <c r="A30" s="39"/>
      <c r="B30" s="45"/>
      <c r="C30" s="39"/>
      <c r="D30" s="144" t="s">
        <v>35</v>
      </c>
      <c r="E30" s="39"/>
      <c r="F30" s="39"/>
      <c r="G30" s="39"/>
      <c r="H30" s="39"/>
      <c r="I30" s="39"/>
      <c r="J30" s="39"/>
      <c r="K30" s="39"/>
      <c r="L30" s="147"/>
      <c r="S30" s="39"/>
      <c r="T30" s="39"/>
      <c r="U30" s="39"/>
      <c r="V30" s="39"/>
      <c r="W30" s="39"/>
      <c r="X30" s="39"/>
      <c r="Y30" s="39"/>
      <c r="Z30" s="39"/>
      <c r="AA30" s="39"/>
      <c r="AB30" s="39"/>
      <c r="AC30" s="39"/>
      <c r="AD30" s="39"/>
      <c r="AE30" s="39"/>
    </row>
    <row r="31" s="8" customFormat="1" ht="16.5" customHeight="1">
      <c r="A31" s="150"/>
      <c r="B31" s="151"/>
      <c r="C31" s="150"/>
      <c r="D31" s="150"/>
      <c r="E31" s="152" t="s">
        <v>19</v>
      </c>
      <c r="F31" s="152"/>
      <c r="G31" s="152"/>
      <c r="H31" s="152"/>
      <c r="I31" s="150"/>
      <c r="J31" s="150"/>
      <c r="K31" s="150"/>
      <c r="L31" s="153"/>
      <c r="S31" s="150"/>
      <c r="T31" s="150"/>
      <c r="U31" s="150"/>
      <c r="V31" s="150"/>
      <c r="W31" s="150"/>
      <c r="X31" s="150"/>
      <c r="Y31" s="150"/>
      <c r="Z31" s="150"/>
      <c r="AA31" s="150"/>
      <c r="AB31" s="150"/>
      <c r="AC31" s="150"/>
      <c r="AD31" s="150"/>
      <c r="AE31" s="150"/>
    </row>
    <row r="32" s="2" customFormat="1" ht="6.96" customHeight="1">
      <c r="A32" s="39"/>
      <c r="B32" s="45"/>
      <c r="C32" s="39"/>
      <c r="D32" s="39"/>
      <c r="E32" s="39"/>
      <c r="F32" s="39"/>
      <c r="G32" s="39"/>
      <c r="H32" s="39"/>
      <c r="I32" s="39"/>
      <c r="J32" s="39"/>
      <c r="K32" s="39"/>
      <c r="L32" s="147"/>
      <c r="S32" s="39"/>
      <c r="T32" s="39"/>
      <c r="U32" s="39"/>
      <c r="V32" s="39"/>
      <c r="W32" s="39"/>
      <c r="X32" s="39"/>
      <c r="Y32" s="39"/>
      <c r="Z32" s="39"/>
      <c r="AA32" s="39"/>
      <c r="AB32" s="39"/>
      <c r="AC32" s="39"/>
      <c r="AD32" s="39"/>
      <c r="AE32" s="39"/>
    </row>
    <row r="33" s="2" customFormat="1" ht="6.96" customHeight="1">
      <c r="A33" s="39"/>
      <c r="B33" s="45"/>
      <c r="C33" s="39"/>
      <c r="D33" s="154"/>
      <c r="E33" s="154"/>
      <c r="F33" s="154"/>
      <c r="G33" s="154"/>
      <c r="H33" s="154"/>
      <c r="I33" s="154"/>
      <c r="J33" s="154"/>
      <c r="K33" s="154"/>
      <c r="L33" s="147"/>
      <c r="S33" s="39"/>
      <c r="T33" s="39"/>
      <c r="U33" s="39"/>
      <c r="V33" s="39"/>
      <c r="W33" s="39"/>
      <c r="X33" s="39"/>
      <c r="Y33" s="39"/>
      <c r="Z33" s="39"/>
      <c r="AA33" s="39"/>
      <c r="AB33" s="39"/>
      <c r="AC33" s="39"/>
      <c r="AD33" s="39"/>
      <c r="AE33" s="39"/>
    </row>
    <row r="34" s="2" customFormat="1" ht="25.44" customHeight="1">
      <c r="A34" s="39"/>
      <c r="B34" s="45"/>
      <c r="C34" s="39"/>
      <c r="D34" s="155" t="s">
        <v>37</v>
      </c>
      <c r="E34" s="39"/>
      <c r="F34" s="39"/>
      <c r="G34" s="39"/>
      <c r="H34" s="39"/>
      <c r="I34" s="39"/>
      <c r="J34" s="156">
        <f>ROUND(J91, 2)</f>
        <v>0</v>
      </c>
      <c r="K34" s="39"/>
      <c r="L34" s="147"/>
      <c r="S34" s="39"/>
      <c r="T34" s="39"/>
      <c r="U34" s="39"/>
      <c r="V34" s="39"/>
      <c r="W34" s="39"/>
      <c r="X34" s="39"/>
      <c r="Y34" s="39"/>
      <c r="Z34" s="39"/>
      <c r="AA34" s="39"/>
      <c r="AB34" s="39"/>
      <c r="AC34" s="39"/>
      <c r="AD34" s="39"/>
      <c r="AE34" s="39"/>
    </row>
    <row r="35" s="2" customFormat="1" ht="6.96" customHeight="1">
      <c r="A35" s="39"/>
      <c r="B35" s="45"/>
      <c r="C35" s="39"/>
      <c r="D35" s="154"/>
      <c r="E35" s="154"/>
      <c r="F35" s="154"/>
      <c r="G35" s="154"/>
      <c r="H35" s="154"/>
      <c r="I35" s="154"/>
      <c r="J35" s="154"/>
      <c r="K35" s="154"/>
      <c r="L35" s="147"/>
      <c r="S35" s="39"/>
      <c r="T35" s="39"/>
      <c r="U35" s="39"/>
      <c r="V35" s="39"/>
      <c r="W35" s="39"/>
      <c r="X35" s="39"/>
      <c r="Y35" s="39"/>
      <c r="Z35" s="39"/>
      <c r="AA35" s="39"/>
      <c r="AB35" s="39"/>
      <c r="AC35" s="39"/>
      <c r="AD35" s="39"/>
      <c r="AE35" s="39"/>
    </row>
    <row r="36" s="2" customFormat="1" ht="14.4" customHeight="1">
      <c r="A36" s="39"/>
      <c r="B36" s="45"/>
      <c r="C36" s="39"/>
      <c r="D36" s="39"/>
      <c r="E36" s="39"/>
      <c r="F36" s="157" t="s">
        <v>39</v>
      </c>
      <c r="G36" s="39"/>
      <c r="H36" s="39"/>
      <c r="I36" s="157" t="s">
        <v>38</v>
      </c>
      <c r="J36" s="157" t="s">
        <v>40</v>
      </c>
      <c r="K36" s="39"/>
      <c r="L36" s="147"/>
      <c r="S36" s="39"/>
      <c r="T36" s="39"/>
      <c r="U36" s="39"/>
      <c r="V36" s="39"/>
      <c r="W36" s="39"/>
      <c r="X36" s="39"/>
      <c r="Y36" s="39"/>
      <c r="Z36" s="39"/>
      <c r="AA36" s="39"/>
      <c r="AB36" s="39"/>
      <c r="AC36" s="39"/>
      <c r="AD36" s="39"/>
      <c r="AE36" s="39"/>
    </row>
    <row r="37" s="2" customFormat="1" ht="14.4" customHeight="1">
      <c r="A37" s="39"/>
      <c r="B37" s="45"/>
      <c r="C37" s="39"/>
      <c r="D37" s="146" t="s">
        <v>41</v>
      </c>
      <c r="E37" s="144" t="s">
        <v>42</v>
      </c>
      <c r="F37" s="158">
        <f>ROUND((SUM(BE91:BE113)),  2)</f>
        <v>0</v>
      </c>
      <c r="G37" s="39"/>
      <c r="H37" s="39"/>
      <c r="I37" s="159">
        <v>0.20999999999999999</v>
      </c>
      <c r="J37" s="158">
        <f>ROUND(((SUM(BE91:BE113))*I37),  2)</f>
        <v>0</v>
      </c>
      <c r="K37" s="39"/>
      <c r="L37" s="147"/>
      <c r="S37" s="39"/>
      <c r="T37" s="39"/>
      <c r="U37" s="39"/>
      <c r="V37" s="39"/>
      <c r="W37" s="39"/>
      <c r="X37" s="39"/>
      <c r="Y37" s="39"/>
      <c r="Z37" s="39"/>
      <c r="AA37" s="39"/>
      <c r="AB37" s="39"/>
      <c r="AC37" s="39"/>
      <c r="AD37" s="39"/>
      <c r="AE37" s="39"/>
    </row>
    <row r="38" s="2" customFormat="1" ht="14.4" customHeight="1">
      <c r="A38" s="39"/>
      <c r="B38" s="45"/>
      <c r="C38" s="39"/>
      <c r="D38" s="39"/>
      <c r="E38" s="144" t="s">
        <v>43</v>
      </c>
      <c r="F38" s="158">
        <f>ROUND((SUM(BF91:BF113)),  2)</f>
        <v>0</v>
      </c>
      <c r="G38" s="39"/>
      <c r="H38" s="39"/>
      <c r="I38" s="159">
        <v>0.14999999999999999</v>
      </c>
      <c r="J38" s="158">
        <f>ROUND(((SUM(BF91:BF113))*I38),  2)</f>
        <v>0</v>
      </c>
      <c r="K38" s="39"/>
      <c r="L38" s="147"/>
      <c r="S38" s="39"/>
      <c r="T38" s="39"/>
      <c r="U38" s="39"/>
      <c r="V38" s="39"/>
      <c r="W38" s="39"/>
      <c r="X38" s="39"/>
      <c r="Y38" s="39"/>
      <c r="Z38" s="39"/>
      <c r="AA38" s="39"/>
      <c r="AB38" s="39"/>
      <c r="AC38" s="39"/>
      <c r="AD38" s="39"/>
      <c r="AE38" s="39"/>
    </row>
    <row r="39" hidden="1" s="2" customFormat="1" ht="14.4" customHeight="1">
      <c r="A39" s="39"/>
      <c r="B39" s="45"/>
      <c r="C39" s="39"/>
      <c r="D39" s="39"/>
      <c r="E39" s="144" t="s">
        <v>44</v>
      </c>
      <c r="F39" s="158">
        <f>ROUND((SUM(BG91:BG113)),  2)</f>
        <v>0</v>
      </c>
      <c r="G39" s="39"/>
      <c r="H39" s="39"/>
      <c r="I39" s="159">
        <v>0.20999999999999999</v>
      </c>
      <c r="J39" s="158">
        <f>0</f>
        <v>0</v>
      </c>
      <c r="K39" s="39"/>
      <c r="L39" s="147"/>
      <c r="S39" s="39"/>
      <c r="T39" s="39"/>
      <c r="U39" s="39"/>
      <c r="V39" s="39"/>
      <c r="W39" s="39"/>
      <c r="X39" s="39"/>
      <c r="Y39" s="39"/>
      <c r="Z39" s="39"/>
      <c r="AA39" s="39"/>
      <c r="AB39" s="39"/>
      <c r="AC39" s="39"/>
      <c r="AD39" s="39"/>
      <c r="AE39" s="39"/>
    </row>
    <row r="40" hidden="1" s="2" customFormat="1" ht="14.4" customHeight="1">
      <c r="A40" s="39"/>
      <c r="B40" s="45"/>
      <c r="C40" s="39"/>
      <c r="D40" s="39"/>
      <c r="E40" s="144" t="s">
        <v>45</v>
      </c>
      <c r="F40" s="158">
        <f>ROUND((SUM(BH91:BH113)),  2)</f>
        <v>0</v>
      </c>
      <c r="G40" s="39"/>
      <c r="H40" s="39"/>
      <c r="I40" s="159">
        <v>0.14999999999999999</v>
      </c>
      <c r="J40" s="158">
        <f>0</f>
        <v>0</v>
      </c>
      <c r="K40" s="39"/>
      <c r="L40" s="147"/>
      <c r="S40" s="39"/>
      <c r="T40" s="39"/>
      <c r="U40" s="39"/>
      <c r="V40" s="39"/>
      <c r="W40" s="39"/>
      <c r="X40" s="39"/>
      <c r="Y40" s="39"/>
      <c r="Z40" s="39"/>
      <c r="AA40" s="39"/>
      <c r="AB40" s="39"/>
      <c r="AC40" s="39"/>
      <c r="AD40" s="39"/>
      <c r="AE40" s="39"/>
    </row>
    <row r="41" hidden="1" s="2" customFormat="1" ht="14.4" customHeight="1">
      <c r="A41" s="39"/>
      <c r="B41" s="45"/>
      <c r="C41" s="39"/>
      <c r="D41" s="39"/>
      <c r="E41" s="144" t="s">
        <v>46</v>
      </c>
      <c r="F41" s="158">
        <f>ROUND((SUM(BI91:BI113)),  2)</f>
        <v>0</v>
      </c>
      <c r="G41" s="39"/>
      <c r="H41" s="39"/>
      <c r="I41" s="159">
        <v>0</v>
      </c>
      <c r="J41" s="158">
        <f>0</f>
        <v>0</v>
      </c>
      <c r="K41" s="39"/>
      <c r="L41" s="147"/>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147"/>
      <c r="S42" s="39"/>
      <c r="T42" s="39"/>
      <c r="U42" s="39"/>
      <c r="V42" s="39"/>
      <c r="W42" s="39"/>
      <c r="X42" s="39"/>
      <c r="Y42" s="39"/>
      <c r="Z42" s="39"/>
      <c r="AA42" s="39"/>
      <c r="AB42" s="39"/>
      <c r="AC42" s="39"/>
      <c r="AD42" s="39"/>
      <c r="AE42" s="39"/>
    </row>
    <row r="43" s="2" customFormat="1" ht="25.44" customHeight="1">
      <c r="A43" s="39"/>
      <c r="B43" s="45"/>
      <c r="C43" s="160"/>
      <c r="D43" s="161" t="s">
        <v>47</v>
      </c>
      <c r="E43" s="162"/>
      <c r="F43" s="162"/>
      <c r="G43" s="163" t="s">
        <v>48</v>
      </c>
      <c r="H43" s="164" t="s">
        <v>49</v>
      </c>
      <c r="I43" s="162"/>
      <c r="J43" s="165">
        <f>SUM(J34:J41)</f>
        <v>0</v>
      </c>
      <c r="K43" s="166"/>
      <c r="L43" s="147"/>
      <c r="S43" s="39"/>
      <c r="T43" s="39"/>
      <c r="U43" s="39"/>
      <c r="V43" s="39"/>
      <c r="W43" s="39"/>
      <c r="X43" s="39"/>
      <c r="Y43" s="39"/>
      <c r="Z43" s="39"/>
      <c r="AA43" s="39"/>
      <c r="AB43" s="39"/>
      <c r="AC43" s="39"/>
      <c r="AD43" s="39"/>
      <c r="AE43" s="39"/>
    </row>
    <row r="44" s="2" customFormat="1" ht="14.4" customHeight="1">
      <c r="A44" s="39"/>
      <c r="B44" s="167"/>
      <c r="C44" s="168"/>
      <c r="D44" s="168"/>
      <c r="E44" s="168"/>
      <c r="F44" s="168"/>
      <c r="G44" s="168"/>
      <c r="H44" s="168"/>
      <c r="I44" s="168"/>
      <c r="J44" s="168"/>
      <c r="K44" s="168"/>
      <c r="L44" s="147"/>
      <c r="S44" s="39"/>
      <c r="T44" s="39"/>
      <c r="U44" s="39"/>
      <c r="V44" s="39"/>
      <c r="W44" s="39"/>
      <c r="X44" s="39"/>
      <c r="Y44" s="39"/>
      <c r="Z44" s="39"/>
      <c r="AA44" s="39"/>
      <c r="AB44" s="39"/>
      <c r="AC44" s="39"/>
      <c r="AD44" s="39"/>
      <c r="AE44" s="39"/>
    </row>
    <row r="48" s="2" customFormat="1" ht="6.96" customHeight="1">
      <c r="A48" s="39"/>
      <c r="B48" s="169"/>
      <c r="C48" s="170"/>
      <c r="D48" s="170"/>
      <c r="E48" s="170"/>
      <c r="F48" s="170"/>
      <c r="G48" s="170"/>
      <c r="H48" s="170"/>
      <c r="I48" s="170"/>
      <c r="J48" s="170"/>
      <c r="K48" s="170"/>
      <c r="L48" s="147"/>
      <c r="S48" s="39"/>
      <c r="T48" s="39"/>
      <c r="U48" s="39"/>
      <c r="V48" s="39"/>
      <c r="W48" s="39"/>
      <c r="X48" s="39"/>
      <c r="Y48" s="39"/>
      <c r="Z48" s="39"/>
      <c r="AA48" s="39"/>
      <c r="AB48" s="39"/>
      <c r="AC48" s="39"/>
      <c r="AD48" s="39"/>
      <c r="AE48" s="39"/>
    </row>
    <row r="49" s="2" customFormat="1" ht="24.96" customHeight="1">
      <c r="A49" s="39"/>
      <c r="B49" s="40"/>
      <c r="C49" s="24" t="s">
        <v>154</v>
      </c>
      <c r="D49" s="41"/>
      <c r="E49" s="41"/>
      <c r="F49" s="41"/>
      <c r="G49" s="41"/>
      <c r="H49" s="41"/>
      <c r="I49" s="41"/>
      <c r="J49" s="41"/>
      <c r="K49" s="41"/>
      <c r="L49" s="147"/>
      <c r="S49" s="39"/>
      <c r="T49" s="39"/>
      <c r="U49" s="39"/>
      <c r="V49" s="39"/>
      <c r="W49" s="39"/>
      <c r="X49" s="39"/>
      <c r="Y49" s="39"/>
      <c r="Z49" s="39"/>
      <c r="AA49" s="39"/>
      <c r="AB49" s="39"/>
      <c r="AC49" s="39"/>
      <c r="AD49" s="39"/>
      <c r="AE49" s="39"/>
    </row>
    <row r="50" s="2" customFormat="1" ht="6.96" customHeight="1">
      <c r="A50" s="39"/>
      <c r="B50" s="40"/>
      <c r="C50" s="41"/>
      <c r="D50" s="41"/>
      <c r="E50" s="41"/>
      <c r="F50" s="41"/>
      <c r="G50" s="41"/>
      <c r="H50" s="41"/>
      <c r="I50" s="41"/>
      <c r="J50" s="41"/>
      <c r="K50" s="41"/>
      <c r="L50" s="147"/>
      <c r="S50" s="39"/>
      <c r="T50" s="39"/>
      <c r="U50" s="39"/>
      <c r="V50" s="39"/>
      <c r="W50" s="39"/>
      <c r="X50" s="39"/>
      <c r="Y50" s="39"/>
      <c r="Z50" s="39"/>
      <c r="AA50" s="39"/>
      <c r="AB50" s="39"/>
      <c r="AC50" s="39"/>
      <c r="AD50" s="39"/>
      <c r="AE50" s="39"/>
    </row>
    <row r="51" s="2" customFormat="1" ht="12" customHeight="1">
      <c r="A51" s="39"/>
      <c r="B51" s="40"/>
      <c r="C51" s="33" t="s">
        <v>16</v>
      </c>
      <c r="D51" s="41"/>
      <c r="E51" s="41"/>
      <c r="F51" s="41"/>
      <c r="G51" s="41"/>
      <c r="H51" s="41"/>
      <c r="I51" s="41"/>
      <c r="J51" s="41"/>
      <c r="K51" s="41"/>
      <c r="L51" s="147"/>
      <c r="S51" s="39"/>
      <c r="T51" s="39"/>
      <c r="U51" s="39"/>
      <c r="V51" s="39"/>
      <c r="W51" s="39"/>
      <c r="X51" s="39"/>
      <c r="Y51" s="39"/>
      <c r="Z51" s="39"/>
      <c r="AA51" s="39"/>
      <c r="AB51" s="39"/>
      <c r="AC51" s="39"/>
      <c r="AD51" s="39"/>
      <c r="AE51" s="39"/>
    </row>
    <row r="52" s="2" customFormat="1" ht="16.5" customHeight="1">
      <c r="A52" s="39"/>
      <c r="B52" s="40"/>
      <c r="C52" s="41"/>
      <c r="D52" s="41"/>
      <c r="E52" s="171" t="str">
        <f>E7</f>
        <v>Oprava geometrických parametrů koleje 2023 u ST Ústí nad Labem</v>
      </c>
      <c r="F52" s="33"/>
      <c r="G52" s="33"/>
      <c r="H52" s="33"/>
      <c r="I52" s="41"/>
      <c r="J52" s="41"/>
      <c r="K52" s="41"/>
      <c r="L52" s="147"/>
      <c r="S52" s="39"/>
      <c r="T52" s="39"/>
      <c r="U52" s="39"/>
      <c r="V52" s="39"/>
      <c r="W52" s="39"/>
      <c r="X52" s="39"/>
      <c r="Y52" s="39"/>
      <c r="Z52" s="39"/>
      <c r="AA52" s="39"/>
      <c r="AB52" s="39"/>
      <c r="AC52" s="39"/>
      <c r="AD52" s="39"/>
      <c r="AE52" s="39"/>
    </row>
    <row r="53" s="1" customFormat="1" ht="12" customHeight="1">
      <c r="B53" s="22"/>
      <c r="C53" s="33" t="s">
        <v>148</v>
      </c>
      <c r="D53" s="23"/>
      <c r="E53" s="23"/>
      <c r="F53" s="23"/>
      <c r="G53" s="23"/>
      <c r="H53" s="23"/>
      <c r="I53" s="23"/>
      <c r="J53" s="23"/>
      <c r="K53" s="23"/>
      <c r="L53" s="21"/>
    </row>
    <row r="54" s="1" customFormat="1" ht="16.5" customHeight="1">
      <c r="B54" s="22"/>
      <c r="C54" s="23"/>
      <c r="D54" s="23"/>
      <c r="E54" s="171" t="s">
        <v>149</v>
      </c>
      <c r="F54" s="23"/>
      <c r="G54" s="23"/>
      <c r="H54" s="23"/>
      <c r="I54" s="23"/>
      <c r="J54" s="23"/>
      <c r="K54" s="23"/>
      <c r="L54" s="21"/>
    </row>
    <row r="55" s="1" customFormat="1" ht="12" customHeight="1">
      <c r="B55" s="22"/>
      <c r="C55" s="33" t="s">
        <v>150</v>
      </c>
      <c r="D55" s="23"/>
      <c r="E55" s="23"/>
      <c r="F55" s="23"/>
      <c r="G55" s="23"/>
      <c r="H55" s="23"/>
      <c r="I55" s="23"/>
      <c r="J55" s="23"/>
      <c r="K55" s="23"/>
      <c r="L55" s="21"/>
    </row>
    <row r="56" s="2" customFormat="1" ht="16.5" customHeight="1">
      <c r="A56" s="39"/>
      <c r="B56" s="40"/>
      <c r="C56" s="41"/>
      <c r="D56" s="41"/>
      <c r="E56" s="172" t="s">
        <v>151</v>
      </c>
      <c r="F56" s="41"/>
      <c r="G56" s="41"/>
      <c r="H56" s="41"/>
      <c r="I56" s="41"/>
      <c r="J56" s="41"/>
      <c r="K56" s="41"/>
      <c r="L56" s="147"/>
      <c r="S56" s="39"/>
      <c r="T56" s="39"/>
      <c r="U56" s="39"/>
      <c r="V56" s="39"/>
      <c r="W56" s="39"/>
      <c r="X56" s="39"/>
      <c r="Y56" s="39"/>
      <c r="Z56" s="39"/>
      <c r="AA56" s="39"/>
      <c r="AB56" s="39"/>
      <c r="AC56" s="39"/>
      <c r="AD56" s="39"/>
      <c r="AE56" s="39"/>
    </row>
    <row r="57" s="2" customFormat="1" ht="12" customHeight="1">
      <c r="A57" s="39"/>
      <c r="B57" s="40"/>
      <c r="C57" s="33" t="s">
        <v>152</v>
      </c>
      <c r="D57" s="41"/>
      <c r="E57" s="41"/>
      <c r="F57" s="41"/>
      <c r="G57" s="41"/>
      <c r="H57" s="41"/>
      <c r="I57" s="41"/>
      <c r="J57" s="41"/>
      <c r="K57" s="41"/>
      <c r="L57" s="147"/>
      <c r="S57" s="39"/>
      <c r="T57" s="39"/>
      <c r="U57" s="39"/>
      <c r="V57" s="39"/>
      <c r="W57" s="39"/>
      <c r="X57" s="39"/>
      <c r="Y57" s="39"/>
      <c r="Z57" s="39"/>
      <c r="AA57" s="39"/>
      <c r="AB57" s="39"/>
      <c r="AC57" s="39"/>
      <c r="AD57" s="39"/>
      <c r="AE57" s="39"/>
    </row>
    <row r="58" s="2" customFormat="1" ht="16.5" customHeight="1">
      <c r="A58" s="39"/>
      <c r="B58" s="40"/>
      <c r="C58" s="41"/>
      <c r="D58" s="41"/>
      <c r="E58" s="70" t="str">
        <f>E13</f>
        <v>08 - SO 08 - PS Děčín</v>
      </c>
      <c r="F58" s="41"/>
      <c r="G58" s="41"/>
      <c r="H58" s="41"/>
      <c r="I58" s="41"/>
      <c r="J58" s="41"/>
      <c r="K58" s="41"/>
      <c r="L58" s="147"/>
      <c r="S58" s="39"/>
      <c r="T58" s="39"/>
      <c r="U58" s="39"/>
      <c r="V58" s="39"/>
      <c r="W58" s="39"/>
      <c r="X58" s="39"/>
      <c r="Y58" s="39"/>
      <c r="Z58" s="39"/>
      <c r="AA58" s="39"/>
      <c r="AB58" s="39"/>
      <c r="AC58" s="39"/>
      <c r="AD58" s="39"/>
      <c r="AE58" s="39"/>
    </row>
    <row r="59" s="2" customFormat="1" ht="6.96" customHeight="1">
      <c r="A59" s="39"/>
      <c r="B59" s="40"/>
      <c r="C59" s="41"/>
      <c r="D59" s="41"/>
      <c r="E59" s="41"/>
      <c r="F59" s="41"/>
      <c r="G59" s="41"/>
      <c r="H59" s="41"/>
      <c r="I59" s="41"/>
      <c r="J59" s="41"/>
      <c r="K59" s="41"/>
      <c r="L59" s="147"/>
      <c r="S59" s="39"/>
      <c r="T59" s="39"/>
      <c r="U59" s="39"/>
      <c r="V59" s="39"/>
      <c r="W59" s="39"/>
      <c r="X59" s="39"/>
      <c r="Y59" s="39"/>
      <c r="Z59" s="39"/>
      <c r="AA59" s="39"/>
      <c r="AB59" s="39"/>
      <c r="AC59" s="39"/>
      <c r="AD59" s="39"/>
      <c r="AE59" s="39"/>
    </row>
    <row r="60" s="2" customFormat="1" ht="12" customHeight="1">
      <c r="A60" s="39"/>
      <c r="B60" s="40"/>
      <c r="C60" s="33" t="s">
        <v>21</v>
      </c>
      <c r="D60" s="41"/>
      <c r="E60" s="41"/>
      <c r="F60" s="28" t="str">
        <f>F16</f>
        <v xml:space="preserve"> </v>
      </c>
      <c r="G60" s="41"/>
      <c r="H60" s="41"/>
      <c r="I60" s="33" t="s">
        <v>23</v>
      </c>
      <c r="J60" s="73" t="str">
        <f>IF(J16="","",J16)</f>
        <v>21. 2. 2023</v>
      </c>
      <c r="K60" s="41"/>
      <c r="L60" s="147"/>
      <c r="S60" s="39"/>
      <c r="T60" s="39"/>
      <c r="U60" s="39"/>
      <c r="V60" s="39"/>
      <c r="W60" s="39"/>
      <c r="X60" s="39"/>
      <c r="Y60" s="39"/>
      <c r="Z60" s="39"/>
      <c r="AA60" s="39"/>
      <c r="AB60" s="39"/>
      <c r="AC60" s="39"/>
      <c r="AD60" s="39"/>
      <c r="AE60" s="39"/>
    </row>
    <row r="61" s="2" customFormat="1" ht="6.96" customHeight="1">
      <c r="A61" s="39"/>
      <c r="B61" s="40"/>
      <c r="C61" s="41"/>
      <c r="D61" s="41"/>
      <c r="E61" s="41"/>
      <c r="F61" s="41"/>
      <c r="G61" s="41"/>
      <c r="H61" s="41"/>
      <c r="I61" s="41"/>
      <c r="J61" s="41"/>
      <c r="K61" s="41"/>
      <c r="L61" s="147"/>
      <c r="S61" s="39"/>
      <c r="T61" s="39"/>
      <c r="U61" s="39"/>
      <c r="V61" s="39"/>
      <c r="W61" s="39"/>
      <c r="X61" s="39"/>
      <c r="Y61" s="39"/>
      <c r="Z61" s="39"/>
      <c r="AA61" s="39"/>
      <c r="AB61" s="39"/>
      <c r="AC61" s="39"/>
      <c r="AD61" s="39"/>
      <c r="AE61" s="39"/>
    </row>
    <row r="62" s="2" customFormat="1" ht="15.15" customHeight="1">
      <c r="A62" s="39"/>
      <c r="B62" s="40"/>
      <c r="C62" s="33" t="s">
        <v>25</v>
      </c>
      <c r="D62" s="41"/>
      <c r="E62" s="41"/>
      <c r="F62" s="28" t="str">
        <f>E19</f>
        <v>OŘ Ústí nad Labem</v>
      </c>
      <c r="G62" s="41"/>
      <c r="H62" s="41"/>
      <c r="I62" s="33" t="s">
        <v>31</v>
      </c>
      <c r="J62" s="37" t="str">
        <f>E25</f>
        <v xml:space="preserve"> </v>
      </c>
      <c r="K62" s="41"/>
      <c r="L62" s="147"/>
      <c r="S62" s="39"/>
      <c r="T62" s="39"/>
      <c r="U62" s="39"/>
      <c r="V62" s="39"/>
      <c r="W62" s="39"/>
      <c r="X62" s="39"/>
      <c r="Y62" s="39"/>
      <c r="Z62" s="39"/>
      <c r="AA62" s="39"/>
      <c r="AB62" s="39"/>
      <c r="AC62" s="39"/>
      <c r="AD62" s="39"/>
      <c r="AE62" s="39"/>
    </row>
    <row r="63" s="2" customFormat="1" ht="15.15" customHeight="1">
      <c r="A63" s="39"/>
      <c r="B63" s="40"/>
      <c r="C63" s="33" t="s">
        <v>29</v>
      </c>
      <c r="D63" s="41"/>
      <c r="E63" s="41"/>
      <c r="F63" s="28" t="str">
        <f>IF(E22="","",E22)</f>
        <v>Vyplň údaj</v>
      </c>
      <c r="G63" s="41"/>
      <c r="H63" s="41"/>
      <c r="I63" s="33" t="s">
        <v>33</v>
      </c>
      <c r="J63" s="37" t="str">
        <f>E28</f>
        <v>Tomáš Šrédl</v>
      </c>
      <c r="K63" s="41"/>
      <c r="L63" s="147"/>
      <c r="S63" s="39"/>
      <c r="T63" s="39"/>
      <c r="U63" s="39"/>
      <c r="V63" s="39"/>
      <c r="W63" s="39"/>
      <c r="X63" s="39"/>
      <c r="Y63" s="39"/>
      <c r="Z63" s="39"/>
      <c r="AA63" s="39"/>
      <c r="AB63" s="39"/>
      <c r="AC63" s="39"/>
      <c r="AD63" s="39"/>
      <c r="AE63" s="39"/>
    </row>
    <row r="64" s="2" customFormat="1" ht="10.32" customHeight="1">
      <c r="A64" s="39"/>
      <c r="B64" s="40"/>
      <c r="C64" s="41"/>
      <c r="D64" s="41"/>
      <c r="E64" s="41"/>
      <c r="F64" s="41"/>
      <c r="G64" s="41"/>
      <c r="H64" s="41"/>
      <c r="I64" s="41"/>
      <c r="J64" s="41"/>
      <c r="K64" s="41"/>
      <c r="L64" s="147"/>
      <c r="S64" s="39"/>
      <c r="T64" s="39"/>
      <c r="U64" s="39"/>
      <c r="V64" s="39"/>
      <c r="W64" s="39"/>
      <c r="X64" s="39"/>
      <c r="Y64" s="39"/>
      <c r="Z64" s="39"/>
      <c r="AA64" s="39"/>
      <c r="AB64" s="39"/>
      <c r="AC64" s="39"/>
      <c r="AD64" s="39"/>
      <c r="AE64" s="39"/>
    </row>
    <row r="65" s="2" customFormat="1" ht="29.28" customHeight="1">
      <c r="A65" s="39"/>
      <c r="B65" s="40"/>
      <c r="C65" s="173" t="s">
        <v>155</v>
      </c>
      <c r="D65" s="174"/>
      <c r="E65" s="174"/>
      <c r="F65" s="174"/>
      <c r="G65" s="174"/>
      <c r="H65" s="174"/>
      <c r="I65" s="174"/>
      <c r="J65" s="175" t="s">
        <v>156</v>
      </c>
      <c r="K65" s="174"/>
      <c r="L65" s="147"/>
      <c r="S65" s="39"/>
      <c r="T65" s="39"/>
      <c r="U65" s="39"/>
      <c r="V65" s="39"/>
      <c r="W65" s="39"/>
      <c r="X65" s="39"/>
      <c r="Y65" s="39"/>
      <c r="Z65" s="39"/>
      <c r="AA65" s="39"/>
      <c r="AB65" s="39"/>
      <c r="AC65" s="39"/>
      <c r="AD65" s="39"/>
      <c r="AE65" s="39"/>
    </row>
    <row r="66" s="2" customFormat="1" ht="10.32" customHeight="1">
      <c r="A66" s="39"/>
      <c r="B66" s="40"/>
      <c r="C66" s="41"/>
      <c r="D66" s="41"/>
      <c r="E66" s="41"/>
      <c r="F66" s="41"/>
      <c r="G66" s="41"/>
      <c r="H66" s="41"/>
      <c r="I66" s="41"/>
      <c r="J66" s="41"/>
      <c r="K66" s="41"/>
      <c r="L66" s="147"/>
      <c r="S66" s="39"/>
      <c r="T66" s="39"/>
      <c r="U66" s="39"/>
      <c r="V66" s="39"/>
      <c r="W66" s="39"/>
      <c r="X66" s="39"/>
      <c r="Y66" s="39"/>
      <c r="Z66" s="39"/>
      <c r="AA66" s="39"/>
      <c r="AB66" s="39"/>
      <c r="AC66" s="39"/>
      <c r="AD66" s="39"/>
      <c r="AE66" s="39"/>
    </row>
    <row r="67" s="2" customFormat="1" ht="22.8" customHeight="1">
      <c r="A67" s="39"/>
      <c r="B67" s="40"/>
      <c r="C67" s="176" t="s">
        <v>69</v>
      </c>
      <c r="D67" s="41"/>
      <c r="E67" s="41"/>
      <c r="F67" s="41"/>
      <c r="G67" s="41"/>
      <c r="H67" s="41"/>
      <c r="I67" s="41"/>
      <c r="J67" s="103">
        <f>J91</f>
        <v>0</v>
      </c>
      <c r="K67" s="41"/>
      <c r="L67" s="147"/>
      <c r="S67" s="39"/>
      <c r="T67" s="39"/>
      <c r="U67" s="39"/>
      <c r="V67" s="39"/>
      <c r="W67" s="39"/>
      <c r="X67" s="39"/>
      <c r="Y67" s="39"/>
      <c r="Z67" s="39"/>
      <c r="AA67" s="39"/>
      <c r="AB67" s="39"/>
      <c r="AC67" s="39"/>
      <c r="AD67" s="39"/>
      <c r="AE67" s="39"/>
      <c r="AU67" s="18" t="s">
        <v>157</v>
      </c>
    </row>
    <row r="68" s="2" customFormat="1" ht="21.84" customHeight="1">
      <c r="A68" s="39"/>
      <c r="B68" s="40"/>
      <c r="C68" s="41"/>
      <c r="D68" s="41"/>
      <c r="E68" s="41"/>
      <c r="F68" s="41"/>
      <c r="G68" s="41"/>
      <c r="H68" s="41"/>
      <c r="I68" s="41"/>
      <c r="J68" s="41"/>
      <c r="K68" s="41"/>
      <c r="L68" s="147"/>
      <c r="S68" s="39"/>
      <c r="T68" s="39"/>
      <c r="U68" s="39"/>
      <c r="V68" s="39"/>
      <c r="W68" s="39"/>
      <c r="X68" s="39"/>
      <c r="Y68" s="39"/>
      <c r="Z68" s="39"/>
      <c r="AA68" s="39"/>
      <c r="AB68" s="39"/>
      <c r="AC68" s="39"/>
      <c r="AD68" s="39"/>
      <c r="AE68" s="39"/>
    </row>
    <row r="69" s="2" customFormat="1" ht="6.96" customHeight="1">
      <c r="A69" s="39"/>
      <c r="B69" s="60"/>
      <c r="C69" s="61"/>
      <c r="D69" s="61"/>
      <c r="E69" s="61"/>
      <c r="F69" s="61"/>
      <c r="G69" s="61"/>
      <c r="H69" s="61"/>
      <c r="I69" s="61"/>
      <c r="J69" s="61"/>
      <c r="K69" s="61"/>
      <c r="L69" s="147"/>
      <c r="S69" s="39"/>
      <c r="T69" s="39"/>
      <c r="U69" s="39"/>
      <c r="V69" s="39"/>
      <c r="W69" s="39"/>
      <c r="X69" s="39"/>
      <c r="Y69" s="39"/>
      <c r="Z69" s="39"/>
      <c r="AA69" s="39"/>
      <c r="AB69" s="39"/>
      <c r="AC69" s="39"/>
      <c r="AD69" s="39"/>
      <c r="AE69" s="39"/>
    </row>
    <row r="73" s="2" customFormat="1" ht="6.96" customHeight="1">
      <c r="A73" s="39"/>
      <c r="B73" s="62"/>
      <c r="C73" s="63"/>
      <c r="D73" s="63"/>
      <c r="E73" s="63"/>
      <c r="F73" s="63"/>
      <c r="G73" s="63"/>
      <c r="H73" s="63"/>
      <c r="I73" s="63"/>
      <c r="J73" s="63"/>
      <c r="K73" s="63"/>
      <c r="L73" s="147"/>
      <c r="S73" s="39"/>
      <c r="T73" s="39"/>
      <c r="U73" s="39"/>
      <c r="V73" s="39"/>
      <c r="W73" s="39"/>
      <c r="X73" s="39"/>
      <c r="Y73" s="39"/>
      <c r="Z73" s="39"/>
      <c r="AA73" s="39"/>
      <c r="AB73" s="39"/>
      <c r="AC73" s="39"/>
      <c r="AD73" s="39"/>
      <c r="AE73" s="39"/>
    </row>
    <row r="74" s="2" customFormat="1" ht="24.96" customHeight="1">
      <c r="A74" s="39"/>
      <c r="B74" s="40"/>
      <c r="C74" s="24" t="s">
        <v>160</v>
      </c>
      <c r="D74" s="41"/>
      <c r="E74" s="41"/>
      <c r="F74" s="41"/>
      <c r="G74" s="41"/>
      <c r="H74" s="41"/>
      <c r="I74" s="41"/>
      <c r="J74" s="41"/>
      <c r="K74" s="41"/>
      <c r="L74" s="147"/>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47"/>
      <c r="S75" s="39"/>
      <c r="T75" s="39"/>
      <c r="U75" s="39"/>
      <c r="V75" s="39"/>
      <c r="W75" s="39"/>
      <c r="X75" s="39"/>
      <c r="Y75" s="39"/>
      <c r="Z75" s="39"/>
      <c r="AA75" s="39"/>
      <c r="AB75" s="39"/>
      <c r="AC75" s="39"/>
      <c r="AD75" s="39"/>
      <c r="AE75" s="39"/>
    </row>
    <row r="76" s="2" customFormat="1" ht="12" customHeight="1">
      <c r="A76" s="39"/>
      <c r="B76" s="40"/>
      <c r="C76" s="33" t="s">
        <v>16</v>
      </c>
      <c r="D76" s="41"/>
      <c r="E76" s="41"/>
      <c r="F76" s="41"/>
      <c r="G76" s="41"/>
      <c r="H76" s="41"/>
      <c r="I76" s="41"/>
      <c r="J76" s="41"/>
      <c r="K76" s="41"/>
      <c r="L76" s="147"/>
      <c r="S76" s="39"/>
      <c r="T76" s="39"/>
      <c r="U76" s="39"/>
      <c r="V76" s="39"/>
      <c r="W76" s="39"/>
      <c r="X76" s="39"/>
      <c r="Y76" s="39"/>
      <c r="Z76" s="39"/>
      <c r="AA76" s="39"/>
      <c r="AB76" s="39"/>
      <c r="AC76" s="39"/>
      <c r="AD76" s="39"/>
      <c r="AE76" s="39"/>
    </row>
    <row r="77" s="2" customFormat="1" ht="16.5" customHeight="1">
      <c r="A77" s="39"/>
      <c r="B77" s="40"/>
      <c r="C77" s="41"/>
      <c r="D77" s="41"/>
      <c r="E77" s="171" t="str">
        <f>E7</f>
        <v>Oprava geometrických parametrů koleje 2023 u ST Ústí nad Labem</v>
      </c>
      <c r="F77" s="33"/>
      <c r="G77" s="33"/>
      <c r="H77" s="33"/>
      <c r="I77" s="41"/>
      <c r="J77" s="41"/>
      <c r="K77" s="41"/>
      <c r="L77" s="147"/>
      <c r="S77" s="39"/>
      <c r="T77" s="39"/>
      <c r="U77" s="39"/>
      <c r="V77" s="39"/>
      <c r="W77" s="39"/>
      <c r="X77" s="39"/>
      <c r="Y77" s="39"/>
      <c r="Z77" s="39"/>
      <c r="AA77" s="39"/>
      <c r="AB77" s="39"/>
      <c r="AC77" s="39"/>
      <c r="AD77" s="39"/>
      <c r="AE77" s="39"/>
    </row>
    <row r="78" s="1" customFormat="1" ht="12" customHeight="1">
      <c r="B78" s="22"/>
      <c r="C78" s="33" t="s">
        <v>148</v>
      </c>
      <c r="D78" s="23"/>
      <c r="E78" s="23"/>
      <c r="F78" s="23"/>
      <c r="G78" s="23"/>
      <c r="H78" s="23"/>
      <c r="I78" s="23"/>
      <c r="J78" s="23"/>
      <c r="K78" s="23"/>
      <c r="L78" s="21"/>
    </row>
    <row r="79" s="1" customFormat="1" ht="16.5" customHeight="1">
      <c r="B79" s="22"/>
      <c r="C79" s="23"/>
      <c r="D79" s="23"/>
      <c r="E79" s="171" t="s">
        <v>149</v>
      </c>
      <c r="F79" s="23"/>
      <c r="G79" s="23"/>
      <c r="H79" s="23"/>
      <c r="I79" s="23"/>
      <c r="J79" s="23"/>
      <c r="K79" s="23"/>
      <c r="L79" s="21"/>
    </row>
    <row r="80" s="1" customFormat="1" ht="12" customHeight="1">
      <c r="B80" s="22"/>
      <c r="C80" s="33" t="s">
        <v>150</v>
      </c>
      <c r="D80" s="23"/>
      <c r="E80" s="23"/>
      <c r="F80" s="23"/>
      <c r="G80" s="23"/>
      <c r="H80" s="23"/>
      <c r="I80" s="23"/>
      <c r="J80" s="23"/>
      <c r="K80" s="23"/>
      <c r="L80" s="21"/>
    </row>
    <row r="81" s="2" customFormat="1" ht="16.5" customHeight="1">
      <c r="A81" s="39"/>
      <c r="B81" s="40"/>
      <c r="C81" s="41"/>
      <c r="D81" s="41"/>
      <c r="E81" s="172" t="s">
        <v>151</v>
      </c>
      <c r="F81" s="41"/>
      <c r="G81" s="41"/>
      <c r="H81" s="41"/>
      <c r="I81" s="41"/>
      <c r="J81" s="41"/>
      <c r="K81" s="41"/>
      <c r="L81" s="147"/>
      <c r="S81" s="39"/>
      <c r="T81" s="39"/>
      <c r="U81" s="39"/>
      <c r="V81" s="39"/>
      <c r="W81" s="39"/>
      <c r="X81" s="39"/>
      <c r="Y81" s="39"/>
      <c r="Z81" s="39"/>
      <c r="AA81" s="39"/>
      <c r="AB81" s="39"/>
      <c r="AC81" s="39"/>
      <c r="AD81" s="39"/>
      <c r="AE81" s="39"/>
    </row>
    <row r="82" s="2" customFormat="1" ht="12" customHeight="1">
      <c r="A82" s="39"/>
      <c r="B82" s="40"/>
      <c r="C82" s="33" t="s">
        <v>152</v>
      </c>
      <c r="D82" s="41"/>
      <c r="E82" s="41"/>
      <c r="F82" s="41"/>
      <c r="G82" s="41"/>
      <c r="H82" s="41"/>
      <c r="I82" s="41"/>
      <c r="J82" s="41"/>
      <c r="K82" s="41"/>
      <c r="L82" s="147"/>
      <c r="S82" s="39"/>
      <c r="T82" s="39"/>
      <c r="U82" s="39"/>
      <c r="V82" s="39"/>
      <c r="W82" s="39"/>
      <c r="X82" s="39"/>
      <c r="Y82" s="39"/>
      <c r="Z82" s="39"/>
      <c r="AA82" s="39"/>
      <c r="AB82" s="39"/>
      <c r="AC82" s="39"/>
      <c r="AD82" s="39"/>
      <c r="AE82" s="39"/>
    </row>
    <row r="83" s="2" customFormat="1" ht="16.5" customHeight="1">
      <c r="A83" s="39"/>
      <c r="B83" s="40"/>
      <c r="C83" s="41"/>
      <c r="D83" s="41"/>
      <c r="E83" s="70" t="str">
        <f>E13</f>
        <v>08 - SO 08 - PS Děčín</v>
      </c>
      <c r="F83" s="41"/>
      <c r="G83" s="41"/>
      <c r="H83" s="41"/>
      <c r="I83" s="41"/>
      <c r="J83" s="41"/>
      <c r="K83" s="41"/>
      <c r="L83" s="147"/>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47"/>
      <c r="S84" s="39"/>
      <c r="T84" s="39"/>
      <c r="U84" s="39"/>
      <c r="V84" s="39"/>
      <c r="W84" s="39"/>
      <c r="X84" s="39"/>
      <c r="Y84" s="39"/>
      <c r="Z84" s="39"/>
      <c r="AA84" s="39"/>
      <c r="AB84" s="39"/>
      <c r="AC84" s="39"/>
      <c r="AD84" s="39"/>
      <c r="AE84" s="39"/>
    </row>
    <row r="85" s="2" customFormat="1" ht="12" customHeight="1">
      <c r="A85" s="39"/>
      <c r="B85" s="40"/>
      <c r="C85" s="33" t="s">
        <v>21</v>
      </c>
      <c r="D85" s="41"/>
      <c r="E85" s="41"/>
      <c r="F85" s="28" t="str">
        <f>F16</f>
        <v xml:space="preserve"> </v>
      </c>
      <c r="G85" s="41"/>
      <c r="H85" s="41"/>
      <c r="I85" s="33" t="s">
        <v>23</v>
      </c>
      <c r="J85" s="73" t="str">
        <f>IF(J16="","",J16)</f>
        <v>21. 2. 2023</v>
      </c>
      <c r="K85" s="41"/>
      <c r="L85" s="147"/>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41"/>
      <c r="J86" s="41"/>
      <c r="K86" s="41"/>
      <c r="L86" s="147"/>
      <c r="S86" s="39"/>
      <c r="T86" s="39"/>
      <c r="U86" s="39"/>
      <c r="V86" s="39"/>
      <c r="W86" s="39"/>
      <c r="X86" s="39"/>
      <c r="Y86" s="39"/>
      <c r="Z86" s="39"/>
      <c r="AA86" s="39"/>
      <c r="AB86" s="39"/>
      <c r="AC86" s="39"/>
      <c r="AD86" s="39"/>
      <c r="AE86" s="39"/>
    </row>
    <row r="87" s="2" customFormat="1" ht="15.15" customHeight="1">
      <c r="A87" s="39"/>
      <c r="B87" s="40"/>
      <c r="C87" s="33" t="s">
        <v>25</v>
      </c>
      <c r="D87" s="41"/>
      <c r="E87" s="41"/>
      <c r="F87" s="28" t="str">
        <f>E19</f>
        <v>OŘ Ústí nad Labem</v>
      </c>
      <c r="G87" s="41"/>
      <c r="H87" s="41"/>
      <c r="I87" s="33" t="s">
        <v>31</v>
      </c>
      <c r="J87" s="37" t="str">
        <f>E25</f>
        <v xml:space="preserve"> </v>
      </c>
      <c r="K87" s="41"/>
      <c r="L87" s="147"/>
      <c r="S87" s="39"/>
      <c r="T87" s="39"/>
      <c r="U87" s="39"/>
      <c r="V87" s="39"/>
      <c r="W87" s="39"/>
      <c r="X87" s="39"/>
      <c r="Y87" s="39"/>
      <c r="Z87" s="39"/>
      <c r="AA87" s="39"/>
      <c r="AB87" s="39"/>
      <c r="AC87" s="39"/>
      <c r="AD87" s="39"/>
      <c r="AE87" s="39"/>
    </row>
    <row r="88" s="2" customFormat="1" ht="15.15" customHeight="1">
      <c r="A88" s="39"/>
      <c r="B88" s="40"/>
      <c r="C88" s="33" t="s">
        <v>29</v>
      </c>
      <c r="D88" s="41"/>
      <c r="E88" s="41"/>
      <c r="F88" s="28" t="str">
        <f>IF(E22="","",E22)</f>
        <v>Vyplň údaj</v>
      </c>
      <c r="G88" s="41"/>
      <c r="H88" s="41"/>
      <c r="I88" s="33" t="s">
        <v>33</v>
      </c>
      <c r="J88" s="37" t="str">
        <f>E28</f>
        <v>Tomáš Šrédl</v>
      </c>
      <c r="K88" s="41"/>
      <c r="L88" s="147"/>
      <c r="S88" s="39"/>
      <c r="T88" s="39"/>
      <c r="U88" s="39"/>
      <c r="V88" s="39"/>
      <c r="W88" s="39"/>
      <c r="X88" s="39"/>
      <c r="Y88" s="39"/>
      <c r="Z88" s="39"/>
      <c r="AA88" s="39"/>
      <c r="AB88" s="39"/>
      <c r="AC88" s="39"/>
      <c r="AD88" s="39"/>
      <c r="AE88" s="39"/>
    </row>
    <row r="89" s="2" customFormat="1" ht="10.32" customHeight="1">
      <c r="A89" s="39"/>
      <c r="B89" s="40"/>
      <c r="C89" s="41"/>
      <c r="D89" s="41"/>
      <c r="E89" s="41"/>
      <c r="F89" s="41"/>
      <c r="G89" s="41"/>
      <c r="H89" s="41"/>
      <c r="I89" s="41"/>
      <c r="J89" s="41"/>
      <c r="K89" s="41"/>
      <c r="L89" s="147"/>
      <c r="S89" s="39"/>
      <c r="T89" s="39"/>
      <c r="U89" s="39"/>
      <c r="V89" s="39"/>
      <c r="W89" s="39"/>
      <c r="X89" s="39"/>
      <c r="Y89" s="39"/>
      <c r="Z89" s="39"/>
      <c r="AA89" s="39"/>
      <c r="AB89" s="39"/>
      <c r="AC89" s="39"/>
      <c r="AD89" s="39"/>
      <c r="AE89" s="39"/>
    </row>
    <row r="90" s="11" customFormat="1" ht="29.28" customHeight="1">
      <c r="A90" s="188"/>
      <c r="B90" s="189"/>
      <c r="C90" s="190" t="s">
        <v>161</v>
      </c>
      <c r="D90" s="191" t="s">
        <v>56</v>
      </c>
      <c r="E90" s="191" t="s">
        <v>52</v>
      </c>
      <c r="F90" s="191" t="s">
        <v>53</v>
      </c>
      <c r="G90" s="191" t="s">
        <v>162</v>
      </c>
      <c r="H90" s="191" t="s">
        <v>163</v>
      </c>
      <c r="I90" s="191" t="s">
        <v>164</v>
      </c>
      <c r="J90" s="191" t="s">
        <v>156</v>
      </c>
      <c r="K90" s="192" t="s">
        <v>165</v>
      </c>
      <c r="L90" s="193"/>
      <c r="M90" s="93" t="s">
        <v>19</v>
      </c>
      <c r="N90" s="94" t="s">
        <v>41</v>
      </c>
      <c r="O90" s="94" t="s">
        <v>166</v>
      </c>
      <c r="P90" s="94" t="s">
        <v>167</v>
      </c>
      <c r="Q90" s="94" t="s">
        <v>168</v>
      </c>
      <c r="R90" s="94" t="s">
        <v>169</v>
      </c>
      <c r="S90" s="94" t="s">
        <v>170</v>
      </c>
      <c r="T90" s="95" t="s">
        <v>171</v>
      </c>
      <c r="U90" s="188"/>
      <c r="V90" s="188"/>
      <c r="W90" s="188"/>
      <c r="X90" s="188"/>
      <c r="Y90" s="188"/>
      <c r="Z90" s="188"/>
      <c r="AA90" s="188"/>
      <c r="AB90" s="188"/>
      <c r="AC90" s="188"/>
      <c r="AD90" s="188"/>
      <c r="AE90" s="188"/>
    </row>
    <row r="91" s="2" customFormat="1" ht="22.8" customHeight="1">
      <c r="A91" s="39"/>
      <c r="B91" s="40"/>
      <c r="C91" s="100" t="s">
        <v>172</v>
      </c>
      <c r="D91" s="41"/>
      <c r="E91" s="41"/>
      <c r="F91" s="41"/>
      <c r="G91" s="41"/>
      <c r="H91" s="41"/>
      <c r="I91" s="41"/>
      <c r="J91" s="194">
        <f>BK91</f>
        <v>0</v>
      </c>
      <c r="K91" s="41"/>
      <c r="L91" s="45"/>
      <c r="M91" s="96"/>
      <c r="N91" s="195"/>
      <c r="O91" s="97"/>
      <c r="P91" s="196">
        <f>SUM(P92:P113)</f>
        <v>0</v>
      </c>
      <c r="Q91" s="97"/>
      <c r="R91" s="196">
        <f>SUM(R92:R113)</f>
        <v>594</v>
      </c>
      <c r="S91" s="97"/>
      <c r="T91" s="197">
        <f>SUM(T92:T113)</f>
        <v>0</v>
      </c>
      <c r="U91" s="39"/>
      <c r="V91" s="39"/>
      <c r="W91" s="39"/>
      <c r="X91" s="39"/>
      <c r="Y91" s="39"/>
      <c r="Z91" s="39"/>
      <c r="AA91" s="39"/>
      <c r="AB91" s="39"/>
      <c r="AC91" s="39"/>
      <c r="AD91" s="39"/>
      <c r="AE91" s="39"/>
      <c r="AT91" s="18" t="s">
        <v>70</v>
      </c>
      <c r="AU91" s="18" t="s">
        <v>157</v>
      </c>
      <c r="BK91" s="198">
        <f>SUM(BK92:BK113)</f>
        <v>0</v>
      </c>
    </row>
    <row r="92" s="2" customFormat="1" ht="37.8" customHeight="1">
      <c r="A92" s="39"/>
      <c r="B92" s="40"/>
      <c r="C92" s="215" t="s">
        <v>78</v>
      </c>
      <c r="D92" s="215" t="s">
        <v>178</v>
      </c>
      <c r="E92" s="216" t="s">
        <v>179</v>
      </c>
      <c r="F92" s="217" t="s">
        <v>180</v>
      </c>
      <c r="G92" s="218" t="s">
        <v>181</v>
      </c>
      <c r="H92" s="219">
        <v>4.6050000000000004</v>
      </c>
      <c r="I92" s="220"/>
      <c r="J92" s="221">
        <f>ROUND(I92*H92,2)</f>
        <v>0</v>
      </c>
      <c r="K92" s="217" t="s">
        <v>182</v>
      </c>
      <c r="L92" s="45"/>
      <c r="M92" s="222" t="s">
        <v>19</v>
      </c>
      <c r="N92" s="223" t="s">
        <v>42</v>
      </c>
      <c r="O92" s="85"/>
      <c r="P92" s="224">
        <f>O92*H92</f>
        <v>0</v>
      </c>
      <c r="Q92" s="224">
        <v>0</v>
      </c>
      <c r="R92" s="224">
        <f>Q92*H92</f>
        <v>0</v>
      </c>
      <c r="S92" s="224">
        <v>0</v>
      </c>
      <c r="T92" s="225">
        <f>S92*H92</f>
        <v>0</v>
      </c>
      <c r="U92" s="39"/>
      <c r="V92" s="39"/>
      <c r="W92" s="39"/>
      <c r="X92" s="39"/>
      <c r="Y92" s="39"/>
      <c r="Z92" s="39"/>
      <c r="AA92" s="39"/>
      <c r="AB92" s="39"/>
      <c r="AC92" s="39"/>
      <c r="AD92" s="39"/>
      <c r="AE92" s="39"/>
      <c r="AR92" s="226" t="s">
        <v>118</v>
      </c>
      <c r="AT92" s="226" t="s">
        <v>178</v>
      </c>
      <c r="AU92" s="226" t="s">
        <v>71</v>
      </c>
      <c r="AY92" s="18" t="s">
        <v>175</v>
      </c>
      <c r="BE92" s="227">
        <f>IF(N92="základní",J92,0)</f>
        <v>0</v>
      </c>
      <c r="BF92" s="227">
        <f>IF(N92="snížená",J92,0)</f>
        <v>0</v>
      </c>
      <c r="BG92" s="227">
        <f>IF(N92="zákl. přenesená",J92,0)</f>
        <v>0</v>
      </c>
      <c r="BH92" s="227">
        <f>IF(N92="sníž. přenesená",J92,0)</f>
        <v>0</v>
      </c>
      <c r="BI92" s="227">
        <f>IF(N92="nulová",J92,0)</f>
        <v>0</v>
      </c>
      <c r="BJ92" s="18" t="s">
        <v>78</v>
      </c>
      <c r="BK92" s="227">
        <f>ROUND(I92*H92,2)</f>
        <v>0</v>
      </c>
      <c r="BL92" s="18" t="s">
        <v>118</v>
      </c>
      <c r="BM92" s="226" t="s">
        <v>497</v>
      </c>
    </row>
    <row r="93" s="13" customFormat="1">
      <c r="A93" s="13"/>
      <c r="B93" s="228"/>
      <c r="C93" s="229"/>
      <c r="D93" s="230" t="s">
        <v>184</v>
      </c>
      <c r="E93" s="231" t="s">
        <v>19</v>
      </c>
      <c r="F93" s="232" t="s">
        <v>498</v>
      </c>
      <c r="G93" s="229"/>
      <c r="H93" s="233">
        <v>1.5149999999999999</v>
      </c>
      <c r="I93" s="234"/>
      <c r="J93" s="229"/>
      <c r="K93" s="229"/>
      <c r="L93" s="235"/>
      <c r="M93" s="236"/>
      <c r="N93" s="237"/>
      <c r="O93" s="237"/>
      <c r="P93" s="237"/>
      <c r="Q93" s="237"/>
      <c r="R93" s="237"/>
      <c r="S93" s="237"/>
      <c r="T93" s="238"/>
      <c r="U93" s="13"/>
      <c r="V93" s="13"/>
      <c r="W93" s="13"/>
      <c r="X93" s="13"/>
      <c r="Y93" s="13"/>
      <c r="Z93" s="13"/>
      <c r="AA93" s="13"/>
      <c r="AB93" s="13"/>
      <c r="AC93" s="13"/>
      <c r="AD93" s="13"/>
      <c r="AE93" s="13"/>
      <c r="AT93" s="239" t="s">
        <v>184</v>
      </c>
      <c r="AU93" s="239" t="s">
        <v>71</v>
      </c>
      <c r="AV93" s="13" t="s">
        <v>80</v>
      </c>
      <c r="AW93" s="13" t="s">
        <v>32</v>
      </c>
      <c r="AX93" s="13" t="s">
        <v>71</v>
      </c>
      <c r="AY93" s="239" t="s">
        <v>175</v>
      </c>
    </row>
    <row r="94" s="13" customFormat="1">
      <c r="A94" s="13"/>
      <c r="B94" s="228"/>
      <c r="C94" s="229"/>
      <c r="D94" s="230" t="s">
        <v>184</v>
      </c>
      <c r="E94" s="231" t="s">
        <v>19</v>
      </c>
      <c r="F94" s="232" t="s">
        <v>499</v>
      </c>
      <c r="G94" s="229"/>
      <c r="H94" s="233">
        <v>0.96499999999999997</v>
      </c>
      <c r="I94" s="234"/>
      <c r="J94" s="229"/>
      <c r="K94" s="229"/>
      <c r="L94" s="235"/>
      <c r="M94" s="236"/>
      <c r="N94" s="237"/>
      <c r="O94" s="237"/>
      <c r="P94" s="237"/>
      <c r="Q94" s="237"/>
      <c r="R94" s="237"/>
      <c r="S94" s="237"/>
      <c r="T94" s="238"/>
      <c r="U94" s="13"/>
      <c r="V94" s="13"/>
      <c r="W94" s="13"/>
      <c r="X94" s="13"/>
      <c r="Y94" s="13"/>
      <c r="Z94" s="13"/>
      <c r="AA94" s="13"/>
      <c r="AB94" s="13"/>
      <c r="AC94" s="13"/>
      <c r="AD94" s="13"/>
      <c r="AE94" s="13"/>
      <c r="AT94" s="239" t="s">
        <v>184</v>
      </c>
      <c r="AU94" s="239" t="s">
        <v>71</v>
      </c>
      <c r="AV94" s="13" t="s">
        <v>80</v>
      </c>
      <c r="AW94" s="13" t="s">
        <v>32</v>
      </c>
      <c r="AX94" s="13" t="s">
        <v>71</v>
      </c>
      <c r="AY94" s="239" t="s">
        <v>175</v>
      </c>
    </row>
    <row r="95" s="13" customFormat="1">
      <c r="A95" s="13"/>
      <c r="B95" s="228"/>
      <c r="C95" s="229"/>
      <c r="D95" s="230" t="s">
        <v>184</v>
      </c>
      <c r="E95" s="231" t="s">
        <v>19</v>
      </c>
      <c r="F95" s="232" t="s">
        <v>500</v>
      </c>
      <c r="G95" s="229"/>
      <c r="H95" s="233">
        <v>0.625</v>
      </c>
      <c r="I95" s="234"/>
      <c r="J95" s="229"/>
      <c r="K95" s="229"/>
      <c r="L95" s="235"/>
      <c r="M95" s="236"/>
      <c r="N95" s="237"/>
      <c r="O95" s="237"/>
      <c r="P95" s="237"/>
      <c r="Q95" s="237"/>
      <c r="R95" s="237"/>
      <c r="S95" s="237"/>
      <c r="T95" s="238"/>
      <c r="U95" s="13"/>
      <c r="V95" s="13"/>
      <c r="W95" s="13"/>
      <c r="X95" s="13"/>
      <c r="Y95" s="13"/>
      <c r="Z95" s="13"/>
      <c r="AA95" s="13"/>
      <c r="AB95" s="13"/>
      <c r="AC95" s="13"/>
      <c r="AD95" s="13"/>
      <c r="AE95" s="13"/>
      <c r="AT95" s="239" t="s">
        <v>184</v>
      </c>
      <c r="AU95" s="239" t="s">
        <v>71</v>
      </c>
      <c r="AV95" s="13" t="s">
        <v>80</v>
      </c>
      <c r="AW95" s="13" t="s">
        <v>32</v>
      </c>
      <c r="AX95" s="13" t="s">
        <v>71</v>
      </c>
      <c r="AY95" s="239" t="s">
        <v>175</v>
      </c>
    </row>
    <row r="96" s="13" customFormat="1">
      <c r="A96" s="13"/>
      <c r="B96" s="228"/>
      <c r="C96" s="229"/>
      <c r="D96" s="230" t="s">
        <v>184</v>
      </c>
      <c r="E96" s="231" t="s">
        <v>19</v>
      </c>
      <c r="F96" s="232" t="s">
        <v>501</v>
      </c>
      <c r="G96" s="229"/>
      <c r="H96" s="233">
        <v>0.75</v>
      </c>
      <c r="I96" s="234"/>
      <c r="J96" s="229"/>
      <c r="K96" s="229"/>
      <c r="L96" s="235"/>
      <c r="M96" s="236"/>
      <c r="N96" s="237"/>
      <c r="O96" s="237"/>
      <c r="P96" s="237"/>
      <c r="Q96" s="237"/>
      <c r="R96" s="237"/>
      <c r="S96" s="237"/>
      <c r="T96" s="238"/>
      <c r="U96" s="13"/>
      <c r="V96" s="13"/>
      <c r="W96" s="13"/>
      <c r="X96" s="13"/>
      <c r="Y96" s="13"/>
      <c r="Z96" s="13"/>
      <c r="AA96" s="13"/>
      <c r="AB96" s="13"/>
      <c r="AC96" s="13"/>
      <c r="AD96" s="13"/>
      <c r="AE96" s="13"/>
      <c r="AT96" s="239" t="s">
        <v>184</v>
      </c>
      <c r="AU96" s="239" t="s">
        <v>71</v>
      </c>
      <c r="AV96" s="13" t="s">
        <v>80</v>
      </c>
      <c r="AW96" s="13" t="s">
        <v>32</v>
      </c>
      <c r="AX96" s="13" t="s">
        <v>71</v>
      </c>
      <c r="AY96" s="239" t="s">
        <v>175</v>
      </c>
    </row>
    <row r="97" s="13" customFormat="1">
      <c r="A97" s="13"/>
      <c r="B97" s="228"/>
      <c r="C97" s="229"/>
      <c r="D97" s="230" t="s">
        <v>184</v>
      </c>
      <c r="E97" s="231" t="s">
        <v>19</v>
      </c>
      <c r="F97" s="232" t="s">
        <v>502</v>
      </c>
      <c r="G97" s="229"/>
      <c r="H97" s="233">
        <v>0.75</v>
      </c>
      <c r="I97" s="234"/>
      <c r="J97" s="229"/>
      <c r="K97" s="229"/>
      <c r="L97" s="235"/>
      <c r="M97" s="236"/>
      <c r="N97" s="237"/>
      <c r="O97" s="237"/>
      <c r="P97" s="237"/>
      <c r="Q97" s="237"/>
      <c r="R97" s="237"/>
      <c r="S97" s="237"/>
      <c r="T97" s="238"/>
      <c r="U97" s="13"/>
      <c r="V97" s="13"/>
      <c r="W97" s="13"/>
      <c r="X97" s="13"/>
      <c r="Y97" s="13"/>
      <c r="Z97" s="13"/>
      <c r="AA97" s="13"/>
      <c r="AB97" s="13"/>
      <c r="AC97" s="13"/>
      <c r="AD97" s="13"/>
      <c r="AE97" s="13"/>
      <c r="AT97" s="239" t="s">
        <v>184</v>
      </c>
      <c r="AU97" s="239" t="s">
        <v>71</v>
      </c>
      <c r="AV97" s="13" t="s">
        <v>80</v>
      </c>
      <c r="AW97" s="13" t="s">
        <v>32</v>
      </c>
      <c r="AX97" s="13" t="s">
        <v>71</v>
      </c>
      <c r="AY97" s="239" t="s">
        <v>175</v>
      </c>
    </row>
    <row r="98" s="14" customFormat="1">
      <c r="A98" s="14"/>
      <c r="B98" s="240"/>
      <c r="C98" s="241"/>
      <c r="D98" s="230" t="s">
        <v>184</v>
      </c>
      <c r="E98" s="242" t="s">
        <v>19</v>
      </c>
      <c r="F98" s="243" t="s">
        <v>190</v>
      </c>
      <c r="G98" s="241"/>
      <c r="H98" s="244">
        <v>4.6050000000000004</v>
      </c>
      <c r="I98" s="245"/>
      <c r="J98" s="241"/>
      <c r="K98" s="241"/>
      <c r="L98" s="246"/>
      <c r="M98" s="247"/>
      <c r="N98" s="248"/>
      <c r="O98" s="248"/>
      <c r="P98" s="248"/>
      <c r="Q98" s="248"/>
      <c r="R98" s="248"/>
      <c r="S98" s="248"/>
      <c r="T98" s="249"/>
      <c r="U98" s="14"/>
      <c r="V98" s="14"/>
      <c r="W98" s="14"/>
      <c r="X98" s="14"/>
      <c r="Y98" s="14"/>
      <c r="Z98" s="14"/>
      <c r="AA98" s="14"/>
      <c r="AB98" s="14"/>
      <c r="AC98" s="14"/>
      <c r="AD98" s="14"/>
      <c r="AE98" s="14"/>
      <c r="AT98" s="250" t="s">
        <v>184</v>
      </c>
      <c r="AU98" s="250" t="s">
        <v>71</v>
      </c>
      <c r="AV98" s="14" t="s">
        <v>118</v>
      </c>
      <c r="AW98" s="14" t="s">
        <v>32</v>
      </c>
      <c r="AX98" s="14" t="s">
        <v>78</v>
      </c>
      <c r="AY98" s="250" t="s">
        <v>175</v>
      </c>
    </row>
    <row r="99" s="2" customFormat="1" ht="37.8" customHeight="1">
      <c r="A99" s="39"/>
      <c r="B99" s="40"/>
      <c r="C99" s="215" t="s">
        <v>80</v>
      </c>
      <c r="D99" s="215" t="s">
        <v>178</v>
      </c>
      <c r="E99" s="216" t="s">
        <v>333</v>
      </c>
      <c r="F99" s="217" t="s">
        <v>334</v>
      </c>
      <c r="G99" s="218" t="s">
        <v>212</v>
      </c>
      <c r="H99" s="219">
        <v>420</v>
      </c>
      <c r="I99" s="220"/>
      <c r="J99" s="221">
        <f>ROUND(I99*H99,2)</f>
        <v>0</v>
      </c>
      <c r="K99" s="217" t="s">
        <v>182</v>
      </c>
      <c r="L99" s="45"/>
      <c r="M99" s="222" t="s">
        <v>19</v>
      </c>
      <c r="N99" s="223" t="s">
        <v>42</v>
      </c>
      <c r="O99" s="85"/>
      <c r="P99" s="224">
        <f>O99*H99</f>
        <v>0</v>
      </c>
      <c r="Q99" s="224">
        <v>0</v>
      </c>
      <c r="R99" s="224">
        <f>Q99*H99</f>
        <v>0</v>
      </c>
      <c r="S99" s="224">
        <v>0</v>
      </c>
      <c r="T99" s="225">
        <f>S99*H99</f>
        <v>0</v>
      </c>
      <c r="U99" s="39"/>
      <c r="V99" s="39"/>
      <c r="W99" s="39"/>
      <c r="X99" s="39"/>
      <c r="Y99" s="39"/>
      <c r="Z99" s="39"/>
      <c r="AA99" s="39"/>
      <c r="AB99" s="39"/>
      <c r="AC99" s="39"/>
      <c r="AD99" s="39"/>
      <c r="AE99" s="39"/>
      <c r="AR99" s="226" t="s">
        <v>118</v>
      </c>
      <c r="AT99" s="226" t="s">
        <v>178</v>
      </c>
      <c r="AU99" s="226" t="s">
        <v>71</v>
      </c>
      <c r="AY99" s="18" t="s">
        <v>175</v>
      </c>
      <c r="BE99" s="227">
        <f>IF(N99="základní",J99,0)</f>
        <v>0</v>
      </c>
      <c r="BF99" s="227">
        <f>IF(N99="snížená",J99,0)</f>
        <v>0</v>
      </c>
      <c r="BG99" s="227">
        <f>IF(N99="zákl. přenesená",J99,0)</f>
        <v>0</v>
      </c>
      <c r="BH99" s="227">
        <f>IF(N99="sníž. přenesená",J99,0)</f>
        <v>0</v>
      </c>
      <c r="BI99" s="227">
        <f>IF(N99="nulová",J99,0)</f>
        <v>0</v>
      </c>
      <c r="BJ99" s="18" t="s">
        <v>78</v>
      </c>
      <c r="BK99" s="227">
        <f>ROUND(I99*H99,2)</f>
        <v>0</v>
      </c>
      <c r="BL99" s="18" t="s">
        <v>118</v>
      </c>
      <c r="BM99" s="226" t="s">
        <v>503</v>
      </c>
    </row>
    <row r="100" s="15" customFormat="1">
      <c r="A100" s="15"/>
      <c r="B100" s="261"/>
      <c r="C100" s="262"/>
      <c r="D100" s="230" t="s">
        <v>184</v>
      </c>
      <c r="E100" s="263" t="s">
        <v>19</v>
      </c>
      <c r="F100" s="264" t="s">
        <v>504</v>
      </c>
      <c r="G100" s="262"/>
      <c r="H100" s="263" t="s">
        <v>19</v>
      </c>
      <c r="I100" s="265"/>
      <c r="J100" s="262"/>
      <c r="K100" s="262"/>
      <c r="L100" s="266"/>
      <c r="M100" s="267"/>
      <c r="N100" s="268"/>
      <c r="O100" s="268"/>
      <c r="P100" s="268"/>
      <c r="Q100" s="268"/>
      <c r="R100" s="268"/>
      <c r="S100" s="268"/>
      <c r="T100" s="269"/>
      <c r="U100" s="15"/>
      <c r="V100" s="15"/>
      <c r="W100" s="15"/>
      <c r="X100" s="15"/>
      <c r="Y100" s="15"/>
      <c r="Z100" s="15"/>
      <c r="AA100" s="15"/>
      <c r="AB100" s="15"/>
      <c r="AC100" s="15"/>
      <c r="AD100" s="15"/>
      <c r="AE100" s="15"/>
      <c r="AT100" s="270" t="s">
        <v>184</v>
      </c>
      <c r="AU100" s="270" t="s">
        <v>71</v>
      </c>
      <c r="AV100" s="15" t="s">
        <v>78</v>
      </c>
      <c r="AW100" s="15" t="s">
        <v>32</v>
      </c>
      <c r="AX100" s="15" t="s">
        <v>71</v>
      </c>
      <c r="AY100" s="270" t="s">
        <v>175</v>
      </c>
    </row>
    <row r="101" s="13" customFormat="1">
      <c r="A101" s="13"/>
      <c r="B101" s="228"/>
      <c r="C101" s="229"/>
      <c r="D101" s="230" t="s">
        <v>184</v>
      </c>
      <c r="E101" s="231" t="s">
        <v>19</v>
      </c>
      <c r="F101" s="232" t="s">
        <v>467</v>
      </c>
      <c r="G101" s="229"/>
      <c r="H101" s="233">
        <v>420</v>
      </c>
      <c r="I101" s="234"/>
      <c r="J101" s="229"/>
      <c r="K101" s="229"/>
      <c r="L101" s="235"/>
      <c r="M101" s="236"/>
      <c r="N101" s="237"/>
      <c r="O101" s="237"/>
      <c r="P101" s="237"/>
      <c r="Q101" s="237"/>
      <c r="R101" s="237"/>
      <c r="S101" s="237"/>
      <c r="T101" s="238"/>
      <c r="U101" s="13"/>
      <c r="V101" s="13"/>
      <c r="W101" s="13"/>
      <c r="X101" s="13"/>
      <c r="Y101" s="13"/>
      <c r="Z101" s="13"/>
      <c r="AA101" s="13"/>
      <c r="AB101" s="13"/>
      <c r="AC101" s="13"/>
      <c r="AD101" s="13"/>
      <c r="AE101" s="13"/>
      <c r="AT101" s="239" t="s">
        <v>184</v>
      </c>
      <c r="AU101" s="239" t="s">
        <v>71</v>
      </c>
      <c r="AV101" s="13" t="s">
        <v>80</v>
      </c>
      <c r="AW101" s="13" t="s">
        <v>32</v>
      </c>
      <c r="AX101" s="13" t="s">
        <v>78</v>
      </c>
      <c r="AY101" s="239" t="s">
        <v>175</v>
      </c>
    </row>
    <row r="102" s="2" customFormat="1" ht="24.15" customHeight="1">
      <c r="A102" s="39"/>
      <c r="B102" s="40"/>
      <c r="C102" s="215" t="s">
        <v>87</v>
      </c>
      <c r="D102" s="215" t="s">
        <v>178</v>
      </c>
      <c r="E102" s="216" t="s">
        <v>191</v>
      </c>
      <c r="F102" s="217" t="s">
        <v>192</v>
      </c>
      <c r="G102" s="218" t="s">
        <v>181</v>
      </c>
      <c r="H102" s="219">
        <v>2.48</v>
      </c>
      <c r="I102" s="220"/>
      <c r="J102" s="221">
        <f>ROUND(I102*H102,2)</f>
        <v>0</v>
      </c>
      <c r="K102" s="217" t="s">
        <v>391</v>
      </c>
      <c r="L102" s="45"/>
      <c r="M102" s="222" t="s">
        <v>19</v>
      </c>
      <c r="N102" s="223" t="s">
        <v>42</v>
      </c>
      <c r="O102" s="85"/>
      <c r="P102" s="224">
        <f>O102*H102</f>
        <v>0</v>
      </c>
      <c r="Q102" s="224">
        <v>0</v>
      </c>
      <c r="R102" s="224">
        <f>Q102*H102</f>
        <v>0</v>
      </c>
      <c r="S102" s="224">
        <v>0</v>
      </c>
      <c r="T102" s="225">
        <f>S102*H102</f>
        <v>0</v>
      </c>
      <c r="U102" s="39"/>
      <c r="V102" s="39"/>
      <c r="W102" s="39"/>
      <c r="X102" s="39"/>
      <c r="Y102" s="39"/>
      <c r="Z102" s="39"/>
      <c r="AA102" s="39"/>
      <c r="AB102" s="39"/>
      <c r="AC102" s="39"/>
      <c r="AD102" s="39"/>
      <c r="AE102" s="39"/>
      <c r="AR102" s="226" t="s">
        <v>118</v>
      </c>
      <c r="AT102" s="226" t="s">
        <v>178</v>
      </c>
      <c r="AU102" s="226" t="s">
        <v>71</v>
      </c>
      <c r="AY102" s="18" t="s">
        <v>175</v>
      </c>
      <c r="BE102" s="227">
        <f>IF(N102="základní",J102,0)</f>
        <v>0</v>
      </c>
      <c r="BF102" s="227">
        <f>IF(N102="snížená",J102,0)</f>
        <v>0</v>
      </c>
      <c r="BG102" s="227">
        <f>IF(N102="zákl. přenesená",J102,0)</f>
        <v>0</v>
      </c>
      <c r="BH102" s="227">
        <f>IF(N102="sníž. přenesená",J102,0)</f>
        <v>0</v>
      </c>
      <c r="BI102" s="227">
        <f>IF(N102="nulová",J102,0)</f>
        <v>0</v>
      </c>
      <c r="BJ102" s="18" t="s">
        <v>78</v>
      </c>
      <c r="BK102" s="227">
        <f>ROUND(I102*H102,2)</f>
        <v>0</v>
      </c>
      <c r="BL102" s="18" t="s">
        <v>118</v>
      </c>
      <c r="BM102" s="226" t="s">
        <v>505</v>
      </c>
    </row>
    <row r="103" s="13" customFormat="1">
      <c r="A103" s="13"/>
      <c r="B103" s="228"/>
      <c r="C103" s="229"/>
      <c r="D103" s="230" t="s">
        <v>184</v>
      </c>
      <c r="E103" s="231" t="s">
        <v>19</v>
      </c>
      <c r="F103" s="232" t="s">
        <v>506</v>
      </c>
      <c r="G103" s="229"/>
      <c r="H103" s="233">
        <v>2.48</v>
      </c>
      <c r="I103" s="234"/>
      <c r="J103" s="229"/>
      <c r="K103" s="229"/>
      <c r="L103" s="235"/>
      <c r="M103" s="236"/>
      <c r="N103" s="237"/>
      <c r="O103" s="237"/>
      <c r="P103" s="237"/>
      <c r="Q103" s="237"/>
      <c r="R103" s="237"/>
      <c r="S103" s="237"/>
      <c r="T103" s="238"/>
      <c r="U103" s="13"/>
      <c r="V103" s="13"/>
      <c r="W103" s="13"/>
      <c r="X103" s="13"/>
      <c r="Y103" s="13"/>
      <c r="Z103" s="13"/>
      <c r="AA103" s="13"/>
      <c r="AB103" s="13"/>
      <c r="AC103" s="13"/>
      <c r="AD103" s="13"/>
      <c r="AE103" s="13"/>
      <c r="AT103" s="239" t="s">
        <v>184</v>
      </c>
      <c r="AU103" s="239" t="s">
        <v>71</v>
      </c>
      <c r="AV103" s="13" t="s">
        <v>80</v>
      </c>
      <c r="AW103" s="13" t="s">
        <v>32</v>
      </c>
      <c r="AX103" s="13" t="s">
        <v>78</v>
      </c>
      <c r="AY103" s="239" t="s">
        <v>175</v>
      </c>
    </row>
    <row r="104" s="2" customFormat="1" ht="33" customHeight="1">
      <c r="A104" s="39"/>
      <c r="B104" s="40"/>
      <c r="C104" s="215" t="s">
        <v>118</v>
      </c>
      <c r="D104" s="215" t="s">
        <v>178</v>
      </c>
      <c r="E104" s="216" t="s">
        <v>368</v>
      </c>
      <c r="F104" s="217" t="s">
        <v>369</v>
      </c>
      <c r="G104" s="218" t="s">
        <v>212</v>
      </c>
      <c r="H104" s="219">
        <v>420</v>
      </c>
      <c r="I104" s="220"/>
      <c r="J104" s="221">
        <f>ROUND(I104*H104,2)</f>
        <v>0</v>
      </c>
      <c r="K104" s="217" t="s">
        <v>391</v>
      </c>
      <c r="L104" s="45"/>
      <c r="M104" s="222" t="s">
        <v>19</v>
      </c>
      <c r="N104" s="223" t="s">
        <v>42</v>
      </c>
      <c r="O104" s="85"/>
      <c r="P104" s="224">
        <f>O104*H104</f>
        <v>0</v>
      </c>
      <c r="Q104" s="224">
        <v>0</v>
      </c>
      <c r="R104" s="224">
        <f>Q104*H104</f>
        <v>0</v>
      </c>
      <c r="S104" s="224">
        <v>0</v>
      </c>
      <c r="T104" s="225">
        <f>S104*H104</f>
        <v>0</v>
      </c>
      <c r="U104" s="39"/>
      <c r="V104" s="39"/>
      <c r="W104" s="39"/>
      <c r="X104" s="39"/>
      <c r="Y104" s="39"/>
      <c r="Z104" s="39"/>
      <c r="AA104" s="39"/>
      <c r="AB104" s="39"/>
      <c r="AC104" s="39"/>
      <c r="AD104" s="39"/>
      <c r="AE104" s="39"/>
      <c r="AR104" s="226" t="s">
        <v>118</v>
      </c>
      <c r="AT104" s="226" t="s">
        <v>178</v>
      </c>
      <c r="AU104" s="226" t="s">
        <v>71</v>
      </c>
      <c r="AY104" s="18" t="s">
        <v>175</v>
      </c>
      <c r="BE104" s="227">
        <f>IF(N104="základní",J104,0)</f>
        <v>0</v>
      </c>
      <c r="BF104" s="227">
        <f>IF(N104="snížená",J104,0)</f>
        <v>0</v>
      </c>
      <c r="BG104" s="227">
        <f>IF(N104="zákl. přenesená",J104,0)</f>
        <v>0</v>
      </c>
      <c r="BH104" s="227">
        <f>IF(N104="sníž. přenesená",J104,0)</f>
        <v>0</v>
      </c>
      <c r="BI104" s="227">
        <f>IF(N104="nulová",J104,0)</f>
        <v>0</v>
      </c>
      <c r="BJ104" s="18" t="s">
        <v>78</v>
      </c>
      <c r="BK104" s="227">
        <f>ROUND(I104*H104,2)</f>
        <v>0</v>
      </c>
      <c r="BL104" s="18" t="s">
        <v>118</v>
      </c>
      <c r="BM104" s="226" t="s">
        <v>507</v>
      </c>
    </row>
    <row r="105" s="13" customFormat="1">
      <c r="A105" s="13"/>
      <c r="B105" s="228"/>
      <c r="C105" s="229"/>
      <c r="D105" s="230" t="s">
        <v>184</v>
      </c>
      <c r="E105" s="231" t="s">
        <v>19</v>
      </c>
      <c r="F105" s="232" t="s">
        <v>467</v>
      </c>
      <c r="G105" s="229"/>
      <c r="H105" s="233">
        <v>420</v>
      </c>
      <c r="I105" s="234"/>
      <c r="J105" s="229"/>
      <c r="K105" s="229"/>
      <c r="L105" s="235"/>
      <c r="M105" s="236"/>
      <c r="N105" s="237"/>
      <c r="O105" s="237"/>
      <c r="P105" s="237"/>
      <c r="Q105" s="237"/>
      <c r="R105" s="237"/>
      <c r="S105" s="237"/>
      <c r="T105" s="238"/>
      <c r="U105" s="13"/>
      <c r="V105" s="13"/>
      <c r="W105" s="13"/>
      <c r="X105" s="13"/>
      <c r="Y105" s="13"/>
      <c r="Z105" s="13"/>
      <c r="AA105" s="13"/>
      <c r="AB105" s="13"/>
      <c r="AC105" s="13"/>
      <c r="AD105" s="13"/>
      <c r="AE105" s="13"/>
      <c r="AT105" s="239" t="s">
        <v>184</v>
      </c>
      <c r="AU105" s="239" t="s">
        <v>71</v>
      </c>
      <c r="AV105" s="13" t="s">
        <v>80</v>
      </c>
      <c r="AW105" s="13" t="s">
        <v>32</v>
      </c>
      <c r="AX105" s="13" t="s">
        <v>78</v>
      </c>
      <c r="AY105" s="239" t="s">
        <v>175</v>
      </c>
    </row>
    <row r="106" s="2" customFormat="1" ht="37.8" customHeight="1">
      <c r="A106" s="39"/>
      <c r="B106" s="40"/>
      <c r="C106" s="215" t="s">
        <v>176</v>
      </c>
      <c r="D106" s="215" t="s">
        <v>178</v>
      </c>
      <c r="E106" s="216" t="s">
        <v>194</v>
      </c>
      <c r="F106" s="217" t="s">
        <v>195</v>
      </c>
      <c r="G106" s="218" t="s">
        <v>196</v>
      </c>
      <c r="H106" s="219">
        <v>396</v>
      </c>
      <c r="I106" s="220"/>
      <c r="J106" s="221">
        <f>ROUND(I106*H106,2)</f>
        <v>0</v>
      </c>
      <c r="K106" s="217" t="s">
        <v>182</v>
      </c>
      <c r="L106" s="45"/>
      <c r="M106" s="222" t="s">
        <v>19</v>
      </c>
      <c r="N106" s="223" t="s">
        <v>42</v>
      </c>
      <c r="O106" s="85"/>
      <c r="P106" s="224">
        <f>O106*H106</f>
        <v>0</v>
      </c>
      <c r="Q106" s="224">
        <v>0</v>
      </c>
      <c r="R106" s="224">
        <f>Q106*H106</f>
        <v>0</v>
      </c>
      <c r="S106" s="224">
        <v>0</v>
      </c>
      <c r="T106" s="225">
        <f>S106*H106</f>
        <v>0</v>
      </c>
      <c r="U106" s="39"/>
      <c r="V106" s="39"/>
      <c r="W106" s="39"/>
      <c r="X106" s="39"/>
      <c r="Y106" s="39"/>
      <c r="Z106" s="39"/>
      <c r="AA106" s="39"/>
      <c r="AB106" s="39"/>
      <c r="AC106" s="39"/>
      <c r="AD106" s="39"/>
      <c r="AE106" s="39"/>
      <c r="AR106" s="226" t="s">
        <v>118</v>
      </c>
      <c r="AT106" s="226" t="s">
        <v>178</v>
      </c>
      <c r="AU106" s="226" t="s">
        <v>71</v>
      </c>
      <c r="AY106" s="18" t="s">
        <v>175</v>
      </c>
      <c r="BE106" s="227">
        <f>IF(N106="základní",J106,0)</f>
        <v>0</v>
      </c>
      <c r="BF106" s="227">
        <f>IF(N106="snížená",J106,0)</f>
        <v>0</v>
      </c>
      <c r="BG106" s="227">
        <f>IF(N106="zákl. přenesená",J106,0)</f>
        <v>0</v>
      </c>
      <c r="BH106" s="227">
        <f>IF(N106="sníž. přenesená",J106,0)</f>
        <v>0</v>
      </c>
      <c r="BI106" s="227">
        <f>IF(N106="nulová",J106,0)</f>
        <v>0</v>
      </c>
      <c r="BJ106" s="18" t="s">
        <v>78</v>
      </c>
      <c r="BK106" s="227">
        <f>ROUND(I106*H106,2)</f>
        <v>0</v>
      </c>
      <c r="BL106" s="18" t="s">
        <v>118</v>
      </c>
      <c r="BM106" s="226" t="s">
        <v>508</v>
      </c>
    </row>
    <row r="107" s="13" customFormat="1">
      <c r="A107" s="13"/>
      <c r="B107" s="228"/>
      <c r="C107" s="229"/>
      <c r="D107" s="230" t="s">
        <v>184</v>
      </c>
      <c r="E107" s="231" t="s">
        <v>19</v>
      </c>
      <c r="F107" s="232" t="s">
        <v>509</v>
      </c>
      <c r="G107" s="229"/>
      <c r="H107" s="233">
        <v>396</v>
      </c>
      <c r="I107" s="234"/>
      <c r="J107" s="229"/>
      <c r="K107" s="229"/>
      <c r="L107" s="235"/>
      <c r="M107" s="236"/>
      <c r="N107" s="237"/>
      <c r="O107" s="237"/>
      <c r="P107" s="237"/>
      <c r="Q107" s="237"/>
      <c r="R107" s="237"/>
      <c r="S107" s="237"/>
      <c r="T107" s="238"/>
      <c r="U107" s="13"/>
      <c r="V107" s="13"/>
      <c r="W107" s="13"/>
      <c r="X107" s="13"/>
      <c r="Y107" s="13"/>
      <c r="Z107" s="13"/>
      <c r="AA107" s="13"/>
      <c r="AB107" s="13"/>
      <c r="AC107" s="13"/>
      <c r="AD107" s="13"/>
      <c r="AE107" s="13"/>
      <c r="AT107" s="239" t="s">
        <v>184</v>
      </c>
      <c r="AU107" s="239" t="s">
        <v>71</v>
      </c>
      <c r="AV107" s="13" t="s">
        <v>80</v>
      </c>
      <c r="AW107" s="13" t="s">
        <v>32</v>
      </c>
      <c r="AX107" s="13" t="s">
        <v>78</v>
      </c>
      <c r="AY107" s="239" t="s">
        <v>175</v>
      </c>
    </row>
    <row r="108" s="2" customFormat="1" ht="16.5" customHeight="1">
      <c r="A108" s="39"/>
      <c r="B108" s="40"/>
      <c r="C108" s="251" t="s">
        <v>209</v>
      </c>
      <c r="D108" s="251" t="s">
        <v>199</v>
      </c>
      <c r="E108" s="252" t="s">
        <v>317</v>
      </c>
      <c r="F108" s="253" t="s">
        <v>318</v>
      </c>
      <c r="G108" s="254" t="s">
        <v>202</v>
      </c>
      <c r="H108" s="255">
        <v>594</v>
      </c>
      <c r="I108" s="256"/>
      <c r="J108" s="257">
        <f>ROUND(I108*H108,2)</f>
        <v>0</v>
      </c>
      <c r="K108" s="253" t="s">
        <v>182</v>
      </c>
      <c r="L108" s="258"/>
      <c r="M108" s="259" t="s">
        <v>19</v>
      </c>
      <c r="N108" s="260" t="s">
        <v>42</v>
      </c>
      <c r="O108" s="85"/>
      <c r="P108" s="224">
        <f>O108*H108</f>
        <v>0</v>
      </c>
      <c r="Q108" s="224">
        <v>1</v>
      </c>
      <c r="R108" s="224">
        <f>Q108*H108</f>
        <v>594</v>
      </c>
      <c r="S108" s="224">
        <v>0</v>
      </c>
      <c r="T108" s="225">
        <f>S108*H108</f>
        <v>0</v>
      </c>
      <c r="U108" s="39"/>
      <c r="V108" s="39"/>
      <c r="W108" s="39"/>
      <c r="X108" s="39"/>
      <c r="Y108" s="39"/>
      <c r="Z108" s="39"/>
      <c r="AA108" s="39"/>
      <c r="AB108" s="39"/>
      <c r="AC108" s="39"/>
      <c r="AD108" s="39"/>
      <c r="AE108" s="39"/>
      <c r="AR108" s="226" t="s">
        <v>203</v>
      </c>
      <c r="AT108" s="226" t="s">
        <v>199</v>
      </c>
      <c r="AU108" s="226" t="s">
        <v>71</v>
      </c>
      <c r="AY108" s="18" t="s">
        <v>175</v>
      </c>
      <c r="BE108" s="227">
        <f>IF(N108="základní",J108,0)</f>
        <v>0</v>
      </c>
      <c r="BF108" s="227">
        <f>IF(N108="snížená",J108,0)</f>
        <v>0</v>
      </c>
      <c r="BG108" s="227">
        <f>IF(N108="zákl. přenesená",J108,0)</f>
        <v>0</v>
      </c>
      <c r="BH108" s="227">
        <f>IF(N108="sníž. přenesená",J108,0)</f>
        <v>0</v>
      </c>
      <c r="BI108" s="227">
        <f>IF(N108="nulová",J108,0)</f>
        <v>0</v>
      </c>
      <c r="BJ108" s="18" t="s">
        <v>78</v>
      </c>
      <c r="BK108" s="227">
        <f>ROUND(I108*H108,2)</f>
        <v>0</v>
      </c>
      <c r="BL108" s="18" t="s">
        <v>118</v>
      </c>
      <c r="BM108" s="226" t="s">
        <v>510</v>
      </c>
    </row>
    <row r="109" s="13" customFormat="1">
      <c r="A109" s="13"/>
      <c r="B109" s="228"/>
      <c r="C109" s="229"/>
      <c r="D109" s="230" t="s">
        <v>184</v>
      </c>
      <c r="E109" s="231" t="s">
        <v>19</v>
      </c>
      <c r="F109" s="232" t="s">
        <v>511</v>
      </c>
      <c r="G109" s="229"/>
      <c r="H109" s="233">
        <v>594</v>
      </c>
      <c r="I109" s="234"/>
      <c r="J109" s="229"/>
      <c r="K109" s="229"/>
      <c r="L109" s="235"/>
      <c r="M109" s="236"/>
      <c r="N109" s="237"/>
      <c r="O109" s="237"/>
      <c r="P109" s="237"/>
      <c r="Q109" s="237"/>
      <c r="R109" s="237"/>
      <c r="S109" s="237"/>
      <c r="T109" s="238"/>
      <c r="U109" s="13"/>
      <c r="V109" s="13"/>
      <c r="W109" s="13"/>
      <c r="X109" s="13"/>
      <c r="Y109" s="13"/>
      <c r="Z109" s="13"/>
      <c r="AA109" s="13"/>
      <c r="AB109" s="13"/>
      <c r="AC109" s="13"/>
      <c r="AD109" s="13"/>
      <c r="AE109" s="13"/>
      <c r="AT109" s="239" t="s">
        <v>184</v>
      </c>
      <c r="AU109" s="239" t="s">
        <v>71</v>
      </c>
      <c r="AV109" s="13" t="s">
        <v>80</v>
      </c>
      <c r="AW109" s="13" t="s">
        <v>32</v>
      </c>
      <c r="AX109" s="13" t="s">
        <v>78</v>
      </c>
      <c r="AY109" s="239" t="s">
        <v>175</v>
      </c>
    </row>
    <row r="110" s="2" customFormat="1" ht="78" customHeight="1">
      <c r="A110" s="39"/>
      <c r="B110" s="40"/>
      <c r="C110" s="215" t="s">
        <v>214</v>
      </c>
      <c r="D110" s="215" t="s">
        <v>178</v>
      </c>
      <c r="E110" s="216" t="s">
        <v>512</v>
      </c>
      <c r="F110" s="217" t="s">
        <v>513</v>
      </c>
      <c r="G110" s="218" t="s">
        <v>202</v>
      </c>
      <c r="H110" s="219">
        <v>594</v>
      </c>
      <c r="I110" s="220"/>
      <c r="J110" s="221">
        <f>ROUND(I110*H110,2)</f>
        <v>0</v>
      </c>
      <c r="K110" s="217" t="s">
        <v>182</v>
      </c>
      <c r="L110" s="45"/>
      <c r="M110" s="222" t="s">
        <v>19</v>
      </c>
      <c r="N110" s="223" t="s">
        <v>42</v>
      </c>
      <c r="O110" s="85"/>
      <c r="P110" s="224">
        <f>O110*H110</f>
        <v>0</v>
      </c>
      <c r="Q110" s="224">
        <v>0</v>
      </c>
      <c r="R110" s="224">
        <f>Q110*H110</f>
        <v>0</v>
      </c>
      <c r="S110" s="224">
        <v>0</v>
      </c>
      <c r="T110" s="225">
        <f>S110*H110</f>
        <v>0</v>
      </c>
      <c r="U110" s="39"/>
      <c r="V110" s="39"/>
      <c r="W110" s="39"/>
      <c r="X110" s="39"/>
      <c r="Y110" s="39"/>
      <c r="Z110" s="39"/>
      <c r="AA110" s="39"/>
      <c r="AB110" s="39"/>
      <c r="AC110" s="39"/>
      <c r="AD110" s="39"/>
      <c r="AE110" s="39"/>
      <c r="AR110" s="226" t="s">
        <v>118</v>
      </c>
      <c r="AT110" s="226" t="s">
        <v>178</v>
      </c>
      <c r="AU110" s="226" t="s">
        <v>71</v>
      </c>
      <c r="AY110" s="18" t="s">
        <v>175</v>
      </c>
      <c r="BE110" s="227">
        <f>IF(N110="základní",J110,0)</f>
        <v>0</v>
      </c>
      <c r="BF110" s="227">
        <f>IF(N110="snížená",J110,0)</f>
        <v>0</v>
      </c>
      <c r="BG110" s="227">
        <f>IF(N110="zákl. přenesená",J110,0)</f>
        <v>0</v>
      </c>
      <c r="BH110" s="227">
        <f>IF(N110="sníž. přenesená",J110,0)</f>
        <v>0</v>
      </c>
      <c r="BI110" s="227">
        <f>IF(N110="nulová",J110,0)</f>
        <v>0</v>
      </c>
      <c r="BJ110" s="18" t="s">
        <v>78</v>
      </c>
      <c r="BK110" s="227">
        <f>ROUND(I110*H110,2)</f>
        <v>0</v>
      </c>
      <c r="BL110" s="18" t="s">
        <v>118</v>
      </c>
      <c r="BM110" s="226" t="s">
        <v>514</v>
      </c>
    </row>
    <row r="111" s="2" customFormat="1" ht="37.8" customHeight="1">
      <c r="A111" s="39"/>
      <c r="B111" s="40"/>
      <c r="C111" s="215" t="s">
        <v>203</v>
      </c>
      <c r="D111" s="215" t="s">
        <v>178</v>
      </c>
      <c r="E111" s="216" t="s">
        <v>210</v>
      </c>
      <c r="F111" s="217" t="s">
        <v>211</v>
      </c>
      <c r="G111" s="218" t="s">
        <v>212</v>
      </c>
      <c r="H111" s="219">
        <v>200</v>
      </c>
      <c r="I111" s="220"/>
      <c r="J111" s="221">
        <f>ROUND(I111*H111,2)</f>
        <v>0</v>
      </c>
      <c r="K111" s="217" t="s">
        <v>182</v>
      </c>
      <c r="L111" s="45"/>
      <c r="M111" s="222" t="s">
        <v>19</v>
      </c>
      <c r="N111" s="223" t="s">
        <v>42</v>
      </c>
      <c r="O111" s="85"/>
      <c r="P111" s="224">
        <f>O111*H111</f>
        <v>0</v>
      </c>
      <c r="Q111" s="224">
        <v>0</v>
      </c>
      <c r="R111" s="224">
        <f>Q111*H111</f>
        <v>0</v>
      </c>
      <c r="S111" s="224">
        <v>0</v>
      </c>
      <c r="T111" s="225">
        <f>S111*H111</f>
        <v>0</v>
      </c>
      <c r="U111" s="39"/>
      <c r="V111" s="39"/>
      <c r="W111" s="39"/>
      <c r="X111" s="39"/>
      <c r="Y111" s="39"/>
      <c r="Z111" s="39"/>
      <c r="AA111" s="39"/>
      <c r="AB111" s="39"/>
      <c r="AC111" s="39"/>
      <c r="AD111" s="39"/>
      <c r="AE111" s="39"/>
      <c r="AR111" s="226" t="s">
        <v>118</v>
      </c>
      <c r="AT111" s="226" t="s">
        <v>178</v>
      </c>
      <c r="AU111" s="226" t="s">
        <v>71</v>
      </c>
      <c r="AY111" s="18" t="s">
        <v>175</v>
      </c>
      <c r="BE111" s="227">
        <f>IF(N111="základní",J111,0)</f>
        <v>0</v>
      </c>
      <c r="BF111" s="227">
        <f>IF(N111="snížená",J111,0)</f>
        <v>0</v>
      </c>
      <c r="BG111" s="227">
        <f>IF(N111="zákl. přenesená",J111,0)</f>
        <v>0</v>
      </c>
      <c r="BH111" s="227">
        <f>IF(N111="sníž. přenesená",J111,0)</f>
        <v>0</v>
      </c>
      <c r="BI111" s="227">
        <f>IF(N111="nulová",J111,0)</f>
        <v>0</v>
      </c>
      <c r="BJ111" s="18" t="s">
        <v>78</v>
      </c>
      <c r="BK111" s="227">
        <f>ROUND(I111*H111,2)</f>
        <v>0</v>
      </c>
      <c r="BL111" s="18" t="s">
        <v>118</v>
      </c>
      <c r="BM111" s="226" t="s">
        <v>515</v>
      </c>
    </row>
    <row r="112" s="2" customFormat="1" ht="37.8" customHeight="1">
      <c r="A112" s="39"/>
      <c r="B112" s="40"/>
      <c r="C112" s="215" t="s">
        <v>227</v>
      </c>
      <c r="D112" s="215" t="s">
        <v>178</v>
      </c>
      <c r="E112" s="216" t="s">
        <v>349</v>
      </c>
      <c r="F112" s="217" t="s">
        <v>350</v>
      </c>
      <c r="G112" s="218" t="s">
        <v>212</v>
      </c>
      <c r="H112" s="219">
        <v>90</v>
      </c>
      <c r="I112" s="220"/>
      <c r="J112" s="221">
        <f>ROUND(I112*H112,2)</f>
        <v>0</v>
      </c>
      <c r="K112" s="217" t="s">
        <v>182</v>
      </c>
      <c r="L112" s="45"/>
      <c r="M112" s="222" t="s">
        <v>19</v>
      </c>
      <c r="N112" s="223" t="s">
        <v>42</v>
      </c>
      <c r="O112" s="85"/>
      <c r="P112" s="224">
        <f>O112*H112</f>
        <v>0</v>
      </c>
      <c r="Q112" s="224">
        <v>0</v>
      </c>
      <c r="R112" s="224">
        <f>Q112*H112</f>
        <v>0</v>
      </c>
      <c r="S112" s="224">
        <v>0</v>
      </c>
      <c r="T112" s="225">
        <f>S112*H112</f>
        <v>0</v>
      </c>
      <c r="U112" s="39"/>
      <c r="V112" s="39"/>
      <c r="W112" s="39"/>
      <c r="X112" s="39"/>
      <c r="Y112" s="39"/>
      <c r="Z112" s="39"/>
      <c r="AA112" s="39"/>
      <c r="AB112" s="39"/>
      <c r="AC112" s="39"/>
      <c r="AD112" s="39"/>
      <c r="AE112" s="39"/>
      <c r="AR112" s="226" t="s">
        <v>118</v>
      </c>
      <c r="AT112" s="226" t="s">
        <v>178</v>
      </c>
      <c r="AU112" s="226" t="s">
        <v>71</v>
      </c>
      <c r="AY112" s="18" t="s">
        <v>175</v>
      </c>
      <c r="BE112" s="227">
        <f>IF(N112="základní",J112,0)</f>
        <v>0</v>
      </c>
      <c r="BF112" s="227">
        <f>IF(N112="snížená",J112,0)</f>
        <v>0</v>
      </c>
      <c r="BG112" s="227">
        <f>IF(N112="zákl. přenesená",J112,0)</f>
        <v>0</v>
      </c>
      <c r="BH112" s="227">
        <f>IF(N112="sníž. přenesená",J112,0)</f>
        <v>0</v>
      </c>
      <c r="BI112" s="227">
        <f>IF(N112="nulová",J112,0)</f>
        <v>0</v>
      </c>
      <c r="BJ112" s="18" t="s">
        <v>78</v>
      </c>
      <c r="BK112" s="227">
        <f>ROUND(I112*H112,2)</f>
        <v>0</v>
      </c>
      <c r="BL112" s="18" t="s">
        <v>118</v>
      </c>
      <c r="BM112" s="226" t="s">
        <v>516</v>
      </c>
    </row>
    <row r="113" s="13" customFormat="1">
      <c r="A113" s="13"/>
      <c r="B113" s="228"/>
      <c r="C113" s="229"/>
      <c r="D113" s="230" t="s">
        <v>184</v>
      </c>
      <c r="E113" s="231" t="s">
        <v>19</v>
      </c>
      <c r="F113" s="232" t="s">
        <v>517</v>
      </c>
      <c r="G113" s="229"/>
      <c r="H113" s="233">
        <v>90</v>
      </c>
      <c r="I113" s="234"/>
      <c r="J113" s="229"/>
      <c r="K113" s="229"/>
      <c r="L113" s="235"/>
      <c r="M113" s="271"/>
      <c r="N113" s="272"/>
      <c r="O113" s="272"/>
      <c r="P113" s="272"/>
      <c r="Q113" s="272"/>
      <c r="R113" s="272"/>
      <c r="S113" s="272"/>
      <c r="T113" s="273"/>
      <c r="U113" s="13"/>
      <c r="V113" s="13"/>
      <c r="W113" s="13"/>
      <c r="X113" s="13"/>
      <c r="Y113" s="13"/>
      <c r="Z113" s="13"/>
      <c r="AA113" s="13"/>
      <c r="AB113" s="13"/>
      <c r="AC113" s="13"/>
      <c r="AD113" s="13"/>
      <c r="AE113" s="13"/>
      <c r="AT113" s="239" t="s">
        <v>184</v>
      </c>
      <c r="AU113" s="239" t="s">
        <v>71</v>
      </c>
      <c r="AV113" s="13" t="s">
        <v>80</v>
      </c>
      <c r="AW113" s="13" t="s">
        <v>32</v>
      </c>
      <c r="AX113" s="13" t="s">
        <v>78</v>
      </c>
      <c r="AY113" s="239" t="s">
        <v>175</v>
      </c>
    </row>
    <row r="114" s="2" customFormat="1" ht="6.96" customHeight="1">
      <c r="A114" s="39"/>
      <c r="B114" s="60"/>
      <c r="C114" s="61"/>
      <c r="D114" s="61"/>
      <c r="E114" s="61"/>
      <c r="F114" s="61"/>
      <c r="G114" s="61"/>
      <c r="H114" s="61"/>
      <c r="I114" s="61"/>
      <c r="J114" s="61"/>
      <c r="K114" s="61"/>
      <c r="L114" s="45"/>
      <c r="M114" s="39"/>
      <c r="O114" s="39"/>
      <c r="P114" s="39"/>
      <c r="Q114" s="39"/>
      <c r="R114" s="39"/>
      <c r="S114" s="39"/>
      <c r="T114" s="39"/>
      <c r="U114" s="39"/>
      <c r="V114" s="39"/>
      <c r="W114" s="39"/>
      <c r="X114" s="39"/>
      <c r="Y114" s="39"/>
      <c r="Z114" s="39"/>
      <c r="AA114" s="39"/>
      <c r="AB114" s="39"/>
      <c r="AC114" s="39"/>
      <c r="AD114" s="39"/>
      <c r="AE114" s="39"/>
    </row>
  </sheetData>
  <sheetProtection sheet="1" autoFilter="0" formatColumns="0" formatRows="0" objects="1" scenarios="1" spinCount="100000" saltValue="95m4QqkHgMzDrt15aE01J/Xa/9fyipgZz+U4nTCWvPWrfZTs66x2sRrxoA7RVA7xIrkH0JJcWmj+xLcvGtb4MA==" hashValue="zrzRc3cRnY46a3hO+bhw42K2Rv7kHjO2I3xUdCtccKJ9kPqVdsSnoyrbezg41IihHAmWAdKXUQAOzXaSV+lQNg==" algorithmName="SHA-512" password="CC35"/>
  <autoFilter ref="C90:K113"/>
  <mergeCells count="15">
    <mergeCell ref="E7:H7"/>
    <mergeCell ref="E11:H11"/>
    <mergeCell ref="E9:H9"/>
    <mergeCell ref="E13:H13"/>
    <mergeCell ref="E22:H22"/>
    <mergeCell ref="E31:H31"/>
    <mergeCell ref="E52:H52"/>
    <mergeCell ref="E56:H56"/>
    <mergeCell ref="E54:H54"/>
    <mergeCell ref="E58:H58"/>
    <mergeCell ref="E77:H77"/>
    <mergeCell ref="E81:H81"/>
    <mergeCell ref="E79:H79"/>
    <mergeCell ref="E83:H8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Šrédl Tomáš</dc:creator>
  <cp:lastModifiedBy>Šrédl Tomáš</cp:lastModifiedBy>
  <dcterms:created xsi:type="dcterms:W3CDTF">2023-04-20T07:47:15Z</dcterms:created>
  <dcterms:modified xsi:type="dcterms:W3CDTF">2023-04-20T07:47:31Z</dcterms:modified>
</cp:coreProperties>
</file>